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7500" windowHeight="4245" tabRatio="771"/>
  </bookViews>
  <sheets>
    <sheet name="Локальная смета" sheetId="8" r:id="rId1"/>
  </sheets>
  <definedNames>
    <definedName name="_xlnm.Print_Titles" localSheetId="0">'Локальная смета'!$31:$31</definedName>
  </definedNames>
  <calcPr calcId="124519"/>
</workbook>
</file>

<file path=xl/calcChain.xml><?xml version="1.0" encoding="utf-8"?>
<calcChain xmlns="http://schemas.openxmlformats.org/spreadsheetml/2006/main">
  <c r="J19" i="8"/>
  <c r="G19"/>
  <c r="J23"/>
  <c r="G23"/>
  <c r="J21"/>
  <c r="G21"/>
  <c r="J20"/>
  <c r="G20"/>
  <c r="J142"/>
  <c r="G142"/>
  <c r="J141"/>
  <c r="G141"/>
  <c r="J22"/>
  <c r="G22"/>
  <c r="A26"/>
</calcChain>
</file>

<file path=xl/comments1.xml><?xml version="1.0" encoding="utf-8"?>
<comments xmlns="http://schemas.openxmlformats.org/spreadsheetml/2006/main">
  <authors>
    <author>Пользователь</author>
    <author>Соседко А.Н.</author>
    <author>&lt;&gt;</author>
    <author>YuKazaeva</author>
    <author>Сергей</author>
    <author>Alex</author>
    <author>onikitina</author>
    <author>Alex Sosedko</author>
  </authors>
  <commentLis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200 атрибут 950 текст&gt;  &lt;подпись 200 значение&gt;</t>
        </r>
      </text>
    </comment>
    <comment ref="H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атрибут 950 текст&gt;  &lt;подпись 210 значение&gt;</t>
        </r>
      </text>
    </comment>
    <comment ref="A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_________________ /&lt;подпись 200 атрибут 950 значение&gt;/</t>
        </r>
      </text>
    </comment>
    <comment ref="H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_________________ /&lt;подпись 210 атрибут 950 значение&gt;/</t>
        </r>
      </text>
    </comment>
    <comment ref="A9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</text>
    </comment>
    <comment ref="A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объекта&gt;</t>
        </r>
      </text>
    </comment>
    <comment ref="A13" authorId="4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</text>
    </comment>
    <comment ref="A15" authorId="4">
      <text>
        <r>
          <rPr>
            <sz val="8"/>
            <color indexed="81"/>
            <rFont val="Tahoma"/>
            <family val="2"/>
            <charset val="204"/>
          </rPr>
          <t xml:space="preserve"> на &lt;Наименование локальной сметы&gt;</t>
        </r>
      </text>
    </comment>
    <comment ref="A16" authorId="4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G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J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G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J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G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J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V22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W22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X22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</text>
    </comment>
    <comment ref="Y22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НР&gt;</t>
        </r>
      </text>
    </comment>
    <comment ref="Z22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СП&gt;</t>
        </r>
      </text>
    </comment>
    <comment ref="G23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J23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V23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W23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X23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</text>
    </comment>
    <comment ref="Y23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НР&gt;</t>
        </r>
      </text>
    </comment>
    <comment ref="Z23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СП&gt;</t>
        </r>
      </text>
    </comment>
    <comment ref="L26" authorId="4">
      <text>
        <r>
          <rPr>
            <sz val="8"/>
            <color indexed="81"/>
            <rFont val="Tahoma"/>
            <family val="2"/>
            <charset val="204"/>
          </rPr>
          <t xml:space="preserve"> &lt;Отчетный период (учет выполненных работ)&gt;</t>
        </r>
      </text>
    </comment>
    <comment ref="A31" authorId="4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смете&gt;</t>
        </r>
      </text>
    </comment>
    <comment ref="B31" authorId="4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(код) позиции&gt;
&lt;Наименование (текстовая часть) расценки&gt;
&lt;Обоснование коэффициентов&gt;
&lt;Ед. измерения по расценке&gt;
&lt;Формула расчета стоимости единицы&gt;
&lt;Строка задания НР для рес.расч.&gt;
&lt;Строка задания СП для рес.расч.&gt;</t>
        </r>
      </text>
    </comment>
    <comment ref="C31" authorId="4">
      <text>
        <r>
          <rPr>
            <sz val="8"/>
            <color indexed="81"/>
            <rFont val="Tahoma"/>
            <family val="2"/>
            <charset val="204"/>
          </rPr>
          <t xml:space="preserve"> &lt;Количество всего (физ. объем) по позиции&gt;
&lt;Формула расчета физ. объема&gt;
&lt;Нормы НР 2001г. по позиции&gt;
&lt;Нормы СП 2001г. по позиции&gt;</t>
        </r>
      </text>
    </comment>
    <comment ref="D31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&lt;ПЗ по позиции на единицу в базисных ценах с учетом всех к-тов&gt;</t>
        </r>
      </text>
    </comment>
    <comment ref="E31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&lt;ОЗП по позиции на единицу в базисных ценах с учетом всех к-тов&gt;
_____
&lt;МАТ по позиции на единицу в базисных ценах с учетом всех к-тов&gt;
</t>
        </r>
      </text>
    </comment>
    <comment ref="F31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_____
&lt;ЗПМ по позиции на единицу в базисных ценах с учетом всех к-тов&gt;
</t>
        </r>
      </text>
    </comment>
    <comment ref="G3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
&lt;Сумма НР по позиции при расчете в базисных ценах&gt;
&lt;Сумма СП по позиции при расчете в базисных ценах&gt;</t>
        </r>
      </text>
    </comment>
    <comment ref="H3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_____
&lt;ИТОГО МАТ на физобъем по позиции в базисных ценах&gt;
</t>
        </r>
      </text>
    </comment>
    <comment ref="I3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_____
&lt;ИТОГО ЗПМ на физобъем по позиции в базисных ценах&gt;
</t>
        </r>
      </text>
    </comment>
    <comment ref="J31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ПЗ по позиции в текущих ценах&gt;
&lt;Сумма НР по позиции при расчете в текущих ценах (ресурсный расчет)&gt;
&lt;Сумма СП по позиции при расчете в текущих ценах (ресурсный расчет)&gt;</t>
        </r>
      </text>
    </comment>
    <comment ref="K31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ОЗП по позиции в текущих ценах&gt;
_____
&lt;ИТОГО МАТ по позиции в текущих ценах&gt;
</t>
        </r>
      </text>
    </comment>
    <comment ref="U31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ЭММ по позиции в текущих ценах&gt;
_____
&lt;ИТОГО ЗПМ по позиции в текущих ценах&gt;
</t>
        </r>
      </text>
    </comment>
    <comment ref="A123" authorId="4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123" authorId="4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H123" authorId="4">
      <text>
        <r>
          <rPr>
            <sz val="8"/>
            <color indexed="81"/>
            <rFont val="Tahoma"/>
            <family val="2"/>
            <charset val="204"/>
          </rPr>
          <t xml:space="preserve"> &lt;З/п основных рабочих (итоги)&gt;
_____
&lt;Материалы (итоги)&gt;</t>
        </r>
      </text>
    </comment>
    <comment ref="I123" authorId="4">
      <text>
        <r>
          <rPr>
            <sz val="8"/>
            <color indexed="81"/>
            <rFont val="Tahoma"/>
            <family val="2"/>
            <charset val="204"/>
          </rPr>
          <t xml:space="preserve"> &lt;Эксплуатация машин (итоги)&gt;
_____
&lt;З/п машинистов (итоги)&gt;</t>
        </r>
      </text>
    </comment>
    <comment ref="J123" authorId="4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тек.ценах (итоги)&gt;</t>
        </r>
      </text>
    </comment>
    <comment ref="K123" authorId="4">
      <text>
        <r>
          <rPr>
            <sz val="8"/>
            <color indexed="81"/>
            <rFont val="Tahoma"/>
            <family val="2"/>
            <charset val="204"/>
          </rPr>
          <t xml:space="preserve"> &lt;З/п основных рабочих в тек.ценах (итоги)&gt;
_____
&lt;Материалы в тек.ценах (итоги)&gt;</t>
        </r>
      </text>
    </comment>
    <comment ref="U123" authorId="4">
      <text>
        <r>
          <rPr>
            <sz val="8"/>
            <color indexed="81"/>
            <rFont val="Tahoma"/>
            <family val="2"/>
            <charset val="204"/>
          </rPr>
          <t xml:space="preserve"> &lt;Эксплуатация машин в тек.ценах (итоги)&gt;
_____
&lt;З/п машинистов в тек.ценах (итоги)&gt;</t>
        </r>
      </text>
    </comment>
    <comment ref="A144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300 атрибут 970 значение&gt; _________________ /&lt;подпись 300 значение&gt;/</t>
        </r>
      </text>
    </comment>
    <comment ref="A146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310 атрибут 970 значение&gt; _________________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<sst xmlns="http://schemas.openxmlformats.org/spreadsheetml/2006/main" count="335" uniqueCount="235">
  <si>
    <t>Стройка:</t>
  </si>
  <si>
    <t>Всего</t>
  </si>
  <si>
    <t>Объект:</t>
  </si>
  <si>
    <t xml:space="preserve">ЛОКАЛЬНАЯ СМЕТА </t>
  </si>
  <si>
    <t>Сметная стоимость:</t>
  </si>
  <si>
    <t>тыс. руб.</t>
  </si>
  <si>
    <t>Hормативная трудоемкость:</t>
  </si>
  <si>
    <t>тыс.чел.ч</t>
  </si>
  <si>
    <t>Сметная заработная плата:</t>
  </si>
  <si>
    <t>№ пп</t>
  </si>
  <si>
    <t>Код норматива,  
Наименование,  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</si>
  <si>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</si>
  <si>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</si>
  <si>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</si>
  <si>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</si>
  <si>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Осн. З/п</t>
  </si>
  <si>
    <t>Эксп.</t>
  </si>
  <si>
    <t>Материал</t>
  </si>
  <si>
    <t>В т.ч. з/п</t>
  </si>
  <si>
    <t>базисная цена</t>
  </si>
  <si>
    <t>текущая цена</t>
  </si>
  <si>
    <t>(локальный сметный расчет)</t>
  </si>
  <si>
    <t>в т.ч. оборудование</t>
  </si>
  <si>
    <t>монтажных работ</t>
  </si>
  <si>
    <t>% НР</t>
  </si>
  <si>
    <t>% СП</t>
  </si>
  <si>
    <t>Составил:  _________________ //</t>
  </si>
  <si>
    <t>Проверил:  _________________ //</t>
  </si>
  <si>
    <t>Раздел 1. Капитальный ремонт теплоснабжения и водоснабжения  по улице Комсомольская (от ТК18 до жилого дома №28) с. Аргаяш Аргаяшского района</t>
  </si>
  <si>
    <t>ТС. Труба ст.Д50 мм Длина 40м*2 В лотках</t>
  </si>
  <si>
    <t>ТЕР01-01-003-15
Разработка грунта в отвал экскаваторами «драглайн» или «обратная лопата» с ковшом вместимостью: 0,5 (0,5-0,63) м3, группа грунтов 3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1000 м3 грунта</t>
  </si>
  <si>
    <t>5756,94
_____
763,64</t>
  </si>
  <si>
    <t>599
_____
79</t>
  </si>
  <si>
    <t>3517
_____
998</t>
  </si>
  <si>
    <t>Накладные расходы от ФОТ(1253 руб.)</t>
  </si>
  <si>
    <t>86%=95%*0.9</t>
  </si>
  <si>
    <t>Сметная прибыль от ФОТ(1253 руб.)</t>
  </si>
  <si>
    <t>43%=50%*0.85</t>
  </si>
  <si>
    <t>Всего с НР и СП</t>
  </si>
  <si>
    <t/>
  </si>
  <si>
    <t>ТЕР01-02-057-03
Разработка грунта вручную в траншеях глубиной до 2 м без креплений с откосами, группа грунтов: 3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100 м3 грунта</t>
  </si>
  <si>
    <t>Накладные расходы от ФОТ(1103 руб.)</t>
  </si>
  <si>
    <t>72%=80%*0.9</t>
  </si>
  <si>
    <t>Сметная прибыль от ФОТ(1103 руб.)</t>
  </si>
  <si>
    <t>38%=45%*0.85</t>
  </si>
  <si>
    <t>ТЕР01-01-033-02
Засыпка траншей и котлованов с перемещением грунта до 5 м бульдозерами мощностью: 59 кВт (80 л.с.), группа грунтов 2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1000 м3 грунта</t>
  </si>
  <si>
    <t>791,76
_____
155,45</t>
  </si>
  <si>
    <t>80
_____
16</t>
  </si>
  <si>
    <t>689
_____
197</t>
  </si>
  <si>
    <t>Накладные расходы от ФОТ(197 руб.)</t>
  </si>
  <si>
    <t>Сметная прибыль от ФОТ(197 руб.)</t>
  </si>
  <si>
    <t>ТЕР24-01-001-01
Прокладка трубопроводов в каналах и надземная при условном давлении 0,6 МПа, температуре 115°С, диаметр труб: 50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 км трубопровода</t>
  </si>
  <si>
    <t>5962,67
_____
4344,2</t>
  </si>
  <si>
    <t>13713,56
_____
1337,81</t>
  </si>
  <si>
    <t>477
_____
348</t>
  </si>
  <si>
    <t>1097
_____
107</t>
  </si>
  <si>
    <t>5995
_____
2292</t>
  </si>
  <si>
    <t>5761
_____
1345</t>
  </si>
  <si>
    <t>Накладные расходы от ФОТ(7340 руб.)</t>
  </si>
  <si>
    <t>130%=130%</t>
  </si>
  <si>
    <t>Сметная прибыль от ФОТ(7340 руб.)</t>
  </si>
  <si>
    <t>76%=89%*0.85</t>
  </si>
  <si>
    <t>ТССЦ-103-0138
Трубы стальные электросварные прямошовные со снятой фаской из стали марок БСт2кп-БСт4кп и БСт2пс-БСт4пс наружный диаметр 57 мм, толщина стенки 3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м</t>
  </si>
  <si>
    <t xml:space="preserve">
_____
26,1</t>
  </si>
  <si>
    <t xml:space="preserve">
_____
2109</t>
  </si>
  <si>
    <t xml:space="preserve">
_____
12412</t>
  </si>
  <si>
    <t>ТЕР24-01-032-01
Установка задвижек или клапанов стальных для горячей воды и пара диаметром: 50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 компл. задвижек или клапана</t>
  </si>
  <si>
    <t>27,4
_____
3,95</t>
  </si>
  <si>
    <t>88,41
_____
9,89</t>
  </si>
  <si>
    <t>55
_____
8</t>
  </si>
  <si>
    <t>177
_____
20</t>
  </si>
  <si>
    <t>689
_____
55</t>
  </si>
  <si>
    <t>913
_____
249</t>
  </si>
  <si>
    <t>Накладные расходы от ФОТ(938 руб.)</t>
  </si>
  <si>
    <t>Сметная прибыль от ФОТ(938 руб.)</t>
  </si>
  <si>
    <t>ТССЦ-302-1175
Задвижки параллельные фланцевые с выдвижным шпинделем для воды и пара давлением 1 Мпа (10 кгс/см2) 30ч6бр диаметром 50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шт.</t>
  </si>
  <si>
    <t xml:space="preserve">
_____
226</t>
  </si>
  <si>
    <t xml:space="preserve">
_____
452</t>
  </si>
  <si>
    <t xml:space="preserve">
_____
2371</t>
  </si>
  <si>
    <t>ТЕР22-03-014-01
Приварка фланцев к стальным трубопроводам диаметром: 50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 фланец</t>
  </si>
  <si>
    <t>5,97
_____
44,95</t>
  </si>
  <si>
    <t>35,09
_____
5,1</t>
  </si>
  <si>
    <t>24
_____
180</t>
  </si>
  <si>
    <t>140
_____
20</t>
  </si>
  <si>
    <t>300
_____
802</t>
  </si>
  <si>
    <t>854
_____
257</t>
  </si>
  <si>
    <t>Накладные расходы от ФОТ(557 руб.)</t>
  </si>
  <si>
    <t>Сметная прибыль от ФОТ(557 руб.)</t>
  </si>
  <si>
    <t>ТЕР22-06-005-01
Врезка в существующие сети из стальных труб стальных штуцеров (патрубков) диаметром: 50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 врезка</t>
  </si>
  <si>
    <t>22,6
_____
15,51</t>
  </si>
  <si>
    <t>66,25
_____
7,55</t>
  </si>
  <si>
    <t>45
_____
31</t>
  </si>
  <si>
    <t>133
_____
15</t>
  </si>
  <si>
    <t>568
_____
189</t>
  </si>
  <si>
    <t>802
_____
190</t>
  </si>
  <si>
    <t>Накладные расходы от ФОТ(758 руб.)</t>
  </si>
  <si>
    <t>Сметная прибыль от ФОТ(758 руб.)</t>
  </si>
  <si>
    <t>ТЕР13-03-002-04
Огрунтовка металлических поверхностей за один раз: грунтовкой ГФ-021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100 м2 окрашиваемой поверхности</t>
  </si>
  <si>
    <t>82,19
_____
250,36</t>
  </si>
  <si>
    <t>12,69
_____
0,15</t>
  </si>
  <si>
    <t>24
_____
71</t>
  </si>
  <si>
    <t>298
_____
286</t>
  </si>
  <si>
    <t>15
_____
1</t>
  </si>
  <si>
    <t>Накладные расходы от ФОТ(299 руб.)</t>
  </si>
  <si>
    <t>81%=90%*0.9</t>
  </si>
  <si>
    <t>Сметная прибыль от ФОТ(299 руб.)</t>
  </si>
  <si>
    <t>60%=70%*0.85</t>
  </si>
  <si>
    <t>ТЕР26-01-010-01
Изоляция трубопроводов: матами минераловатными прошивными безобкладочными и в обкладках марки 125, изделиями минераловатными с гофрированной структурой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 м3 изоляции</t>
  </si>
  <si>
    <t>267,5
_____
439,6</t>
  </si>
  <si>
    <t>261
_____
429</t>
  </si>
  <si>
    <t>3283
_____
1790</t>
  </si>
  <si>
    <t>Накладные расходы от ФОТ(3283 руб.)</t>
  </si>
  <si>
    <t>90%=100%*0.9</t>
  </si>
  <si>
    <t>Сметная прибыль от ФОТ(3283 руб.)</t>
  </si>
  <si>
    <t>ТССЦ-104-0111
Плиты или маты теплоизоляционные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м3</t>
  </si>
  <si>
    <t xml:space="preserve">
_____
538,46</t>
  </si>
  <si>
    <t xml:space="preserve">
_____
652</t>
  </si>
  <si>
    <t xml:space="preserve">
_____
2182</t>
  </si>
  <si>
    <t>ТЕР26-01-054-01
Обертывание поверхности изоляции рулонными материалами насухо с проклейкой швов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100 м2 поверхности покрытия изоляции</t>
  </si>
  <si>
    <t>401,6
_____
630,91</t>
  </si>
  <si>
    <t>138
_____
217</t>
  </si>
  <si>
    <t>1737
_____
1132</t>
  </si>
  <si>
    <t>Накладные расходы от ФОТ(1737 руб.)</t>
  </si>
  <si>
    <t>Сметная прибыль от ФОТ(1737 руб.)</t>
  </si>
  <si>
    <t>ТССЦ-104-8104
Стеклопластик рулонный марки РСТ 415 шириной 1м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м2</t>
  </si>
  <si>
    <t xml:space="preserve">
_____
19,8</t>
  </si>
  <si>
    <t xml:space="preserve">
_____
783</t>
  </si>
  <si>
    <t xml:space="preserve">
_____
1620</t>
  </si>
  <si>
    <t>Раздел 2. ВС</t>
  </si>
  <si>
    <t>ВС .Труба 50мм. Длина 40м.</t>
  </si>
  <si>
    <t>ТЕР22-01-011-01
Укладка стальных водопроводных труб с гидравлическим испытанием диаметром: 50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 км трубопровода</t>
  </si>
  <si>
    <t>4787,01
_____
422,12</t>
  </si>
  <si>
    <t>2394,45
_____
402,35</t>
  </si>
  <si>
    <t>191
_____
17</t>
  </si>
  <si>
    <t>96
_____
16</t>
  </si>
  <si>
    <t>2406
_____
131</t>
  </si>
  <si>
    <t>591
_____
202</t>
  </si>
  <si>
    <t>Накладные расходы от ФОТ(2608 руб.)</t>
  </si>
  <si>
    <t>Сметная прибыль от ФОТ(2608 руб.)</t>
  </si>
  <si>
    <t>ТССЦ-103-0054
Трубы стальные сварные водогазопроводные с резьбой оцинкованные обыкновенные, диаметр условного прохода 50 мм, толщина стенки 3,5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м</t>
  </si>
  <si>
    <t xml:space="preserve">
_____
71,9</t>
  </si>
  <si>
    <t>ТССЦ-103-0066
Трубы стальные сварные водогазопроводные с резьбой оцинкованные усиленные, диаметр условного прохода 50 мм, толщина стенки 4,5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м</t>
  </si>
  <si>
    <t xml:space="preserve">
_____
92,7</t>
  </si>
  <si>
    <t xml:space="preserve">
_____
3723</t>
  </si>
  <si>
    <t xml:space="preserve">
_____
13278</t>
  </si>
  <si>
    <t>23
_____
15</t>
  </si>
  <si>
    <t>66
_____
8</t>
  </si>
  <si>
    <t>284
_____
94</t>
  </si>
  <si>
    <t>401
_____
95</t>
  </si>
  <si>
    <t>Накладные расходы от ФОТ(379 руб.)</t>
  </si>
  <si>
    <t>Сметная прибыль от ФОТ(379 руб.)</t>
  </si>
  <si>
    <t>ТЕР22-06-001-01
Промывка с дезинфекцией трубопроводов диаметром: 50-65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 км трубопровода</t>
  </si>
  <si>
    <t>702,91
_____
39,43</t>
  </si>
  <si>
    <t>28
_____
2</t>
  </si>
  <si>
    <t>354
_____
13</t>
  </si>
  <si>
    <t>Накладные расходы от ФОТ(354 руб.)</t>
  </si>
  <si>
    <t>Сметная прибыль от ФОТ(354 руб.)</t>
  </si>
  <si>
    <t>ТЕР22-03-006-01
Установка задвижек или клапанов обратных чугунных диаметром: 50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1 задвижка (или клапан обратный)</t>
  </si>
  <si>
    <t>13,01
_____
17,87</t>
  </si>
  <si>
    <t>13
_____
18</t>
  </si>
  <si>
    <t>164
_____
64</t>
  </si>
  <si>
    <t>Накладные расходы от ФОТ(164 руб.)</t>
  </si>
  <si>
    <t>Сметная прибыль от ФОТ(164 руб.)</t>
  </si>
  <si>
    <t>12
_____
90</t>
  </si>
  <si>
    <t>70
_____
10</t>
  </si>
  <si>
    <t>150
_____
401</t>
  </si>
  <si>
    <t>427
_____
128</t>
  </si>
  <si>
    <t>Накладные расходы от ФОТ(278 руб.)</t>
  </si>
  <si>
    <t>Сметная прибыль от ФОТ(278 руб.)</t>
  </si>
  <si>
    <t>12
_____
38</t>
  </si>
  <si>
    <t>157
_____
151</t>
  </si>
  <si>
    <t>Накладные расходы от ФОТ(157 руб.)</t>
  </si>
  <si>
    <t>Сметная прибыль от ФОТ(157 руб.)</t>
  </si>
  <si>
    <t>131
_____
214</t>
  </si>
  <si>
    <t>1641
_____
896</t>
  </si>
  <si>
    <t>Накладные расходы от ФОТ(1641 руб.)</t>
  </si>
  <si>
    <t>Сметная прибыль от ФОТ(1641 руб.)</t>
  </si>
  <si>
    <t>ТССЦ-104-0011
Маты прошивные из минеральной ваты без обкладок М-125 (ГОСТ 21880-86), толщина 80 мм
(п.8.7.1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ЭМ=1,25; ЗПМ=1,25; ТЗ=1,15; ТЗМ=1,25)
м3</t>
  </si>
  <si>
    <t xml:space="preserve">
_____
333</t>
  </si>
  <si>
    <t xml:space="preserve">
_____
201</t>
  </si>
  <si>
    <t xml:space="preserve">
_____
1080</t>
  </si>
  <si>
    <t>69
_____
108</t>
  </si>
  <si>
    <t>868
_____
566</t>
  </si>
  <si>
    <t>Накладные расходы от ФОТ(868 руб.)</t>
  </si>
  <si>
    <t>Сметная прибыль от ФОТ(868 руб.)</t>
  </si>
  <si>
    <t xml:space="preserve">
_____
392</t>
  </si>
  <si>
    <t xml:space="preserve">
_____
810</t>
  </si>
  <si>
    <t>Раздел 3. Раздел 3 . В лотках</t>
  </si>
  <si>
    <t>ТЕРр66-16-1
Демонтаж трубопроводов в непроходных каналах краном диаметром труб: до 50 мм
100 м трубопровода</t>
  </si>
  <si>
    <t>241,47
_____
7,61</t>
  </si>
  <si>
    <t>246,51
_____
27,27</t>
  </si>
  <si>
    <t>348
_____
11</t>
  </si>
  <si>
    <t>355
_____
39</t>
  </si>
  <si>
    <t>4374
_____
76</t>
  </si>
  <si>
    <t>2115
_____
494</t>
  </si>
  <si>
    <t>Накладные расходы от ФОТ(4868 руб.)</t>
  </si>
  <si>
    <t>108%</t>
  </si>
  <si>
    <t>Сметная прибыль от ФОТ(4868 руб.)</t>
  </si>
  <si>
    <t>68%</t>
  </si>
  <si>
    <t>ТССЦ-403-8412
Плита перекрытия П5-8 /бетон В15 (М200), объем 0,16 м3, расход ар-ры 11 кг/ (серия 3.006.1-2.87 вып.2)
шт.</t>
  </si>
  <si>
    <t xml:space="preserve">
_____
324,86</t>
  </si>
  <si>
    <t xml:space="preserve">
_____
1299</t>
  </si>
  <si>
    <t xml:space="preserve">
_____
8600</t>
  </si>
  <si>
    <t>Итого прямые затраты по смете</t>
  </si>
  <si>
    <t>1959
_____
11860</t>
  </si>
  <si>
    <t>2964
_____
330</t>
  </si>
  <si>
    <t>24626
_____
53662</t>
  </si>
  <si>
    <t>16950
_____
4156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</si>
  <si>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</si>
  <si>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</si>
  <si>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</si>
  <si>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</si>
  <si>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</si>
  <si>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</si>
  <si>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</si>
  <si>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Земляные работы, выполняемые механизированным способом</t>
  </si>
  <si>
    <t xml:space="preserve">    Земляные работы, выполняемые ручным способом</t>
  </si>
  <si>
    <t xml:space="preserve">    Наружные сети водопровода, канализации, теплоснабжения, газопровода</t>
  </si>
  <si>
    <t xml:space="preserve">    Защита строительных конструкций и оборудования от коррозии</t>
  </si>
  <si>
    <t xml:space="preserve">    Теплоизоляционные работы</t>
  </si>
  <si>
    <t xml:space="preserve">    Наружные инженерные сети: другие работы (ремонтно-строительные)</t>
  </si>
  <si>
    <t xml:space="preserve">    Итого</t>
  </si>
  <si>
    <t xml:space="preserve">    НДС 18%</t>
  </si>
  <si>
    <t xml:space="preserve">    ВСЕГО по смете</t>
  </si>
  <si>
    <t xml:space="preserve"> ТС и ВС по ул. Комсомольской  от ТК 18 до жилого дома № 28</t>
  </si>
  <si>
    <t>4 кв. 2017 г.</t>
  </si>
  <si>
    <t>Основание: Дефектная ведомость.</t>
  </si>
  <si>
    <t>Возвратных сумм от демонтажа: Д50 Труба 144*4.62=665=0.665т*12000=7980 рублей</t>
  </si>
  <si>
    <t>ВасильевО.О.</t>
  </si>
  <si>
    <t>Капитальный ремонт теплоснабжения и водоснабжения (подземно в лотках) по улице Комсомольская (от ТК 18 до жилого дома № 28) с. Аргаяш Аргаяшского района</t>
  </si>
  <si>
    <t>Обоснование начальной (максимальной) цены контракта</t>
  </si>
  <si>
    <t xml:space="preserve">   с. Аргаяш Аргаяшского района Челябинской области</t>
  </si>
  <si>
    <t>Утверждаю: ______________А.З Ишкильдин</t>
  </si>
  <si>
    <t>Глава Аргаяшского муниципального района</t>
  </si>
  <si>
    <t>Приложение №2 к документации об аукционе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</si>
</sst>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 Cyr"/>
      <charset val="204"/>
    </font>
    <font>
      <i/>
      <sz val="9"/>
      <name val="Arial"/>
      <family val="2"/>
      <charset val="204"/>
    </font>
    <font>
      <i/>
      <sz val="10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6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6" fillId="0" borderId="0"/>
    <xf numFmtId="0" fontId="3" fillId="0" borderId="0"/>
  </cellStyleXfs>
  <cellXfs count="77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Border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/>
    <xf numFmtId="0" fontId="9" fillId="0" borderId="0" xfId="23" applyFont="1" applyAlignment="1">
      <alignment horizontal="left"/>
    </xf>
    <xf numFmtId="0" fontId="12" fillId="0" borderId="2" xfId="0" applyFont="1" applyBorder="1" applyAlignment="1">
      <alignment vertical="top"/>
    </xf>
    <xf numFmtId="164" fontId="12" fillId="0" borderId="3" xfId="12" applyNumberFormat="1" applyFont="1" applyBorder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right" vertical="top"/>
    </xf>
    <xf numFmtId="0" fontId="7" fillId="0" borderId="0" xfId="10" applyFont="1"/>
    <xf numFmtId="0" fontId="7" fillId="0" borderId="0" xfId="12" applyFont="1"/>
    <xf numFmtId="2" fontId="12" fillId="0" borderId="4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2" fontId="12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9" fillId="0" borderId="0" xfId="6" applyFont="1" applyAlignment="1">
      <alignment horizontal="right" vertical="top" wrapText="1"/>
    </xf>
    <xf numFmtId="0" fontId="9" fillId="0" borderId="0" xfId="0" applyFont="1"/>
    <xf numFmtId="0" fontId="3" fillId="0" borderId="0" xfId="10"/>
    <xf numFmtId="0" fontId="1" fillId="0" borderId="0" xfId="12"/>
    <xf numFmtId="0" fontId="12" fillId="0" borderId="0" xfId="0" applyFont="1" applyAlignment="1">
      <alignment horizontal="left" vertical="top" indent="1"/>
    </xf>
    <xf numFmtId="0" fontId="11" fillId="0" borderId="0" xfId="0" applyFont="1" applyBorder="1"/>
    <xf numFmtId="0" fontId="11" fillId="0" borderId="0" xfId="0" applyFont="1" applyBorder="1" applyAlignment="1">
      <alignment horizontal="left" vertical="top" wrapText="1"/>
    </xf>
    <xf numFmtId="1" fontId="12" fillId="0" borderId="0" xfId="10" applyNumberFormat="1" applyFont="1" applyAlignment="1">
      <alignment horizontal="right"/>
    </xf>
    <xf numFmtId="0" fontId="3" fillId="0" borderId="0" xfId="23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24" applyFont="1">
      <alignment horizontal="left" vertical="top"/>
    </xf>
    <xf numFmtId="0" fontId="7" fillId="0" borderId="7" xfId="13" applyFont="1" applyBorder="1">
      <alignment horizontal="center" wrapText="1"/>
    </xf>
    <xf numFmtId="0" fontId="7" fillId="0" borderId="7" xfId="13" applyFont="1" applyFill="1" applyBorder="1">
      <alignment horizontal="center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right" vertical="top" wrapText="1"/>
    </xf>
    <xf numFmtId="2" fontId="14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left" vertical="top" wrapText="1"/>
    </xf>
    <xf numFmtId="2" fontId="9" fillId="0" borderId="7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right" vertical="top" wrapText="1"/>
    </xf>
    <xf numFmtId="2" fontId="9" fillId="0" borderId="7" xfId="0" applyNumberFormat="1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1" xfId="6" applyFont="1" applyBorder="1" applyAlignment="1">
      <alignment horizontal="right" vertical="top" wrapText="1"/>
    </xf>
    <xf numFmtId="0" fontId="12" fillId="0" borderId="1" xfId="6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164" fontId="11" fillId="0" borderId="6" xfId="10" applyNumberFormat="1" applyFont="1" applyBorder="1" applyAlignment="1">
      <alignment horizontal="right"/>
    </xf>
    <xf numFmtId="164" fontId="11" fillId="0" borderId="3" xfId="10" applyNumberFormat="1" applyFont="1" applyBorder="1" applyAlignment="1">
      <alignment horizontal="right"/>
    </xf>
    <xf numFmtId="164" fontId="12" fillId="0" borderId="6" xfId="12" applyNumberFormat="1" applyFont="1" applyBorder="1" applyAlignment="1">
      <alignment horizontal="right"/>
    </xf>
    <xf numFmtId="164" fontId="12" fillId="0" borderId="3" xfId="12" applyNumberFormat="1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top" wrapText="1"/>
    </xf>
    <xf numFmtId="0" fontId="12" fillId="0" borderId="1" xfId="6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0" xfId="23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23" applyFont="1">
      <alignment horizontal="center"/>
    </xf>
    <xf numFmtId="0" fontId="9" fillId="0" borderId="0" xfId="23" applyFont="1">
      <alignment horizontal="center"/>
    </xf>
    <xf numFmtId="0" fontId="9" fillId="0" borderId="0" xfId="23" applyFont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148"/>
  <sheetViews>
    <sheetView showGridLines="0" tabSelected="1" workbookViewId="0">
      <selection activeCell="K10" sqref="K10"/>
    </sheetView>
  </sheetViews>
  <sheetFormatPr defaultRowHeight="12.75"/>
  <cols>
    <col min="1" max="1" width="6" style="1" customWidth="1"/>
    <col min="2" max="2" width="35.7109375" style="1" customWidth="1"/>
    <col min="3" max="3" width="11.85546875" style="1" customWidth="1"/>
    <col min="4" max="6" width="11.5703125" style="1" customWidth="1"/>
    <col min="7" max="7" width="12.7109375" style="1" customWidth="1"/>
    <col min="8" max="8" width="11.85546875" style="1" customWidth="1"/>
    <col min="9" max="9" width="11.5703125" style="1" customWidth="1"/>
    <col min="10" max="10" width="12.7109375" style="1" customWidth="1"/>
    <col min="11" max="11" width="11.5703125" style="1" customWidth="1"/>
    <col min="12" max="20" width="9.140625" style="1" hidden="1" customWidth="1"/>
    <col min="21" max="21" width="11.5703125" style="1" customWidth="1"/>
    <col min="22" max="23" width="9.140625" style="1" hidden="1" customWidth="1"/>
    <col min="24" max="27" width="0" style="1" hidden="1" customWidth="1"/>
    <col min="28" max="16384" width="9.140625" style="1"/>
  </cols>
  <sheetData>
    <row r="1" spans="1:21">
      <c r="I1" s="55" t="s">
        <v>234</v>
      </c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3" spans="1:21" ht="15.75">
      <c r="A3" s="2"/>
      <c r="H3" s="3"/>
      <c r="I3" s="55" t="s">
        <v>232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1">
      <c r="A4" s="33"/>
      <c r="H4" s="33"/>
    </row>
    <row r="5" spans="1:21">
      <c r="A5" s="33"/>
      <c r="B5" s="4"/>
      <c r="C5" s="4"/>
      <c r="D5" s="4"/>
      <c r="E5" s="4"/>
      <c r="F5" s="4"/>
      <c r="G5" s="4"/>
      <c r="H5" s="33"/>
      <c r="I5" s="55" t="s">
        <v>233</v>
      </c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21">
      <c r="B6" s="4"/>
      <c r="C6" s="4"/>
      <c r="D6" s="4"/>
      <c r="E6" s="4"/>
      <c r="F6" s="4"/>
      <c r="G6" s="4"/>
      <c r="H6" s="34"/>
    </row>
    <row r="7" spans="1:21">
      <c r="A7" s="4"/>
      <c r="B7" s="4"/>
      <c r="C7" s="4"/>
      <c r="D7" s="4"/>
      <c r="E7" s="4"/>
      <c r="F7" s="4"/>
      <c r="G7" s="4"/>
      <c r="H7" s="4"/>
    </row>
    <row r="8" spans="1:21" s="7" customFormat="1" ht="12">
      <c r="A8" s="5"/>
      <c r="B8" s="6"/>
      <c r="C8" s="6"/>
      <c r="D8" s="6"/>
    </row>
    <row r="9" spans="1:21" s="7" customFormat="1" ht="12">
      <c r="A9" s="8" t="s">
        <v>0</v>
      </c>
      <c r="B9" s="6" t="s">
        <v>231</v>
      </c>
      <c r="C9" s="6"/>
      <c r="D9" s="6"/>
    </row>
    <row r="10" spans="1:21" s="7" customFormat="1" ht="12">
      <c r="A10" s="5"/>
      <c r="B10" s="6"/>
      <c r="C10" s="6"/>
      <c r="D10" s="6"/>
    </row>
    <row r="11" spans="1:21" s="7" customFormat="1" ht="12">
      <c r="A11" s="8" t="s">
        <v>2</v>
      </c>
      <c r="B11" s="6" t="s">
        <v>224</v>
      </c>
      <c r="C11" s="6"/>
      <c r="D11" s="6"/>
    </row>
    <row r="12" spans="1:21" s="7" customFormat="1" ht="18">
      <c r="A12" s="68" t="s">
        <v>230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</row>
    <row r="13" spans="1:21" s="7" customFormat="1" ht="15">
      <c r="A13" s="70" t="s">
        <v>3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1:21" s="7" customFormat="1" ht="12">
      <c r="A14" s="71" t="s">
        <v>21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</row>
    <row r="15" spans="1:21" s="7" customFormat="1" ht="12">
      <c r="A15" s="71" t="s">
        <v>229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</row>
    <row r="16" spans="1:21" s="7" customFormat="1" ht="12">
      <c r="A16" s="72" t="s">
        <v>226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:26" s="7" customFormat="1" ht="12"/>
    <row r="18" spans="1:26" s="7" customFormat="1" ht="12">
      <c r="G18" s="73" t="s">
        <v>19</v>
      </c>
      <c r="H18" s="74"/>
      <c r="I18" s="75"/>
      <c r="J18" s="73" t="s">
        <v>20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5"/>
    </row>
    <row r="19" spans="1:26" s="7" customFormat="1">
      <c r="D19" s="5" t="s">
        <v>4</v>
      </c>
      <c r="G19" s="56">
        <f>20470/1000</f>
        <v>20.47</v>
      </c>
      <c r="H19" s="57"/>
      <c r="I19" s="9" t="s">
        <v>5</v>
      </c>
      <c r="J19" s="58">
        <f>172728/1000</f>
        <v>172.72800000000001</v>
      </c>
      <c r="K19" s="59"/>
      <c r="L19" s="10"/>
      <c r="M19" s="10"/>
      <c r="N19" s="10"/>
      <c r="O19" s="10"/>
      <c r="P19" s="10"/>
      <c r="Q19" s="10"/>
      <c r="R19" s="10"/>
      <c r="S19" s="10"/>
      <c r="T19" s="10"/>
      <c r="U19" s="9" t="s">
        <v>5</v>
      </c>
    </row>
    <row r="20" spans="1:26" s="7" customFormat="1">
      <c r="D20" s="11" t="s">
        <v>22</v>
      </c>
      <c r="F20" s="12"/>
      <c r="G20" s="56">
        <f>0/1000</f>
        <v>0</v>
      </c>
      <c r="H20" s="57"/>
      <c r="I20" s="9" t="s">
        <v>5</v>
      </c>
      <c r="J20" s="58">
        <f>0/1000</f>
        <v>0</v>
      </c>
      <c r="K20" s="59"/>
      <c r="L20" s="10"/>
      <c r="M20" s="10"/>
      <c r="N20" s="10"/>
      <c r="O20" s="10"/>
      <c r="P20" s="10"/>
      <c r="Q20" s="10"/>
      <c r="R20" s="10"/>
      <c r="S20" s="10"/>
      <c r="T20" s="10"/>
      <c r="U20" s="9" t="s">
        <v>5</v>
      </c>
    </row>
    <row r="21" spans="1:26" s="7" customFormat="1">
      <c r="D21" s="11" t="s">
        <v>23</v>
      </c>
      <c r="F21" s="12"/>
      <c r="G21" s="56">
        <f>0/1000</f>
        <v>0</v>
      </c>
      <c r="H21" s="57"/>
      <c r="I21" s="9" t="s">
        <v>5</v>
      </c>
      <c r="J21" s="58">
        <f>0/1000</f>
        <v>0</v>
      </c>
      <c r="K21" s="59"/>
      <c r="L21" s="10"/>
      <c r="M21" s="10"/>
      <c r="N21" s="10"/>
      <c r="O21" s="10"/>
      <c r="P21" s="10"/>
      <c r="Q21" s="10"/>
      <c r="R21" s="10"/>
      <c r="S21" s="10"/>
      <c r="T21" s="10"/>
      <c r="U21" s="9" t="s">
        <v>5</v>
      </c>
    </row>
    <row r="22" spans="1:26" s="7" customFormat="1">
      <c r="D22" s="5" t="s">
        <v>6</v>
      </c>
      <c r="G22" s="56">
        <f>(V22+V23)/1000</f>
        <v>0.18803999999999998</v>
      </c>
      <c r="H22" s="57"/>
      <c r="I22" s="9" t="s">
        <v>7</v>
      </c>
      <c r="J22" s="58">
        <f>(W22+W23)/1000</f>
        <v>0.18803999999999998</v>
      </c>
      <c r="K22" s="59"/>
      <c r="L22" s="10"/>
      <c r="M22" s="10"/>
      <c r="N22" s="10"/>
      <c r="O22" s="10"/>
      <c r="P22" s="10"/>
      <c r="Q22" s="10"/>
      <c r="R22" s="10"/>
      <c r="S22" s="10"/>
      <c r="T22" s="10"/>
      <c r="U22" s="9" t="s">
        <v>7</v>
      </c>
      <c r="V22" s="13">
        <v>166.64</v>
      </c>
      <c r="W22" s="14">
        <v>166.64</v>
      </c>
      <c r="X22" s="27">
        <v>2289</v>
      </c>
      <c r="Y22" s="27">
        <v>2530</v>
      </c>
      <c r="Z22" s="27">
        <v>1528</v>
      </c>
    </row>
    <row r="23" spans="1:26" s="7" customFormat="1">
      <c r="D23" s="5" t="s">
        <v>8</v>
      </c>
      <c r="G23" s="56">
        <f>2289/1000</f>
        <v>2.2890000000000001</v>
      </c>
      <c r="H23" s="57"/>
      <c r="I23" s="9" t="s">
        <v>5</v>
      </c>
      <c r="J23" s="58">
        <f>28782/1000</f>
        <v>28.782</v>
      </c>
      <c r="K23" s="59"/>
      <c r="L23" s="10"/>
      <c r="M23" s="10"/>
      <c r="N23" s="10"/>
      <c r="O23" s="10"/>
      <c r="P23" s="10"/>
      <c r="Q23" s="10"/>
      <c r="R23" s="10"/>
      <c r="S23" s="10"/>
      <c r="T23" s="10"/>
      <c r="U23" s="9" t="s">
        <v>5</v>
      </c>
      <c r="V23" s="13">
        <v>21.4</v>
      </c>
      <c r="W23" s="14">
        <v>21.4</v>
      </c>
      <c r="X23" s="28">
        <v>28782</v>
      </c>
      <c r="Y23" s="28">
        <v>31832</v>
      </c>
      <c r="Z23" s="28">
        <v>19310</v>
      </c>
    </row>
    <row r="24" spans="1:26" s="7" customFormat="1" ht="12">
      <c r="F24" s="6"/>
      <c r="G24" s="15"/>
      <c r="H24" s="15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6"/>
    </row>
    <row r="25" spans="1:26" s="7" customFormat="1" ht="12">
      <c r="B25" s="6"/>
      <c r="C25" s="6"/>
      <c r="D25" s="6"/>
      <c r="F25" s="12"/>
      <c r="G25" s="18"/>
      <c r="H25" s="18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19"/>
    </row>
    <row r="26" spans="1:26" s="7" customFormat="1" ht="12">
      <c r="A26" s="5" t="str">
        <f>"Составлена в базисных ценах на 01.2000 г. и текущих ценах на " &amp; IF(LEN(L26)&gt;3,MID(L26,4,LEN(L26)),L26)</f>
        <v xml:space="preserve">Составлена в базисных ценах на 01.2000 г. и текущих ценах на </v>
      </c>
      <c r="D26" s="7" t="s">
        <v>225</v>
      </c>
    </row>
    <row r="27" spans="1:26" s="7" customFormat="1" thickBot="1">
      <c r="A27" s="21"/>
    </row>
    <row r="28" spans="1:26" s="23" customFormat="1" ht="27" customHeight="1" thickBot="1">
      <c r="A28" s="76" t="s">
        <v>9</v>
      </c>
      <c r="B28" s="76" t="s">
        <v>10</v>
      </c>
      <c r="C28" s="76" t="s">
        <v>11</v>
      </c>
      <c r="D28" s="60" t="s">
        <v>12</v>
      </c>
      <c r="E28" s="60"/>
      <c r="F28" s="60"/>
      <c r="G28" s="60" t="s">
        <v>13</v>
      </c>
      <c r="H28" s="60"/>
      <c r="I28" s="60"/>
      <c r="J28" s="60" t="s">
        <v>14</v>
      </c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</row>
    <row r="29" spans="1:26" s="23" customFormat="1" ht="22.5" customHeight="1" thickBot="1">
      <c r="A29" s="76"/>
      <c r="B29" s="76"/>
      <c r="C29" s="76"/>
      <c r="D29" s="61" t="s">
        <v>1</v>
      </c>
      <c r="E29" s="22" t="s">
        <v>15</v>
      </c>
      <c r="F29" s="22" t="s">
        <v>16</v>
      </c>
      <c r="G29" s="61" t="s">
        <v>1</v>
      </c>
      <c r="H29" s="22" t="s">
        <v>15</v>
      </c>
      <c r="I29" s="22" t="s">
        <v>16</v>
      </c>
      <c r="J29" s="61" t="s">
        <v>1</v>
      </c>
      <c r="K29" s="22" t="s">
        <v>15</v>
      </c>
      <c r="L29" s="22"/>
      <c r="M29" s="22"/>
      <c r="N29" s="22"/>
      <c r="O29" s="22"/>
      <c r="P29" s="22"/>
      <c r="Q29" s="22"/>
      <c r="R29" s="22"/>
      <c r="S29" s="22"/>
      <c r="T29" s="22"/>
      <c r="U29" s="22" t="s">
        <v>16</v>
      </c>
    </row>
    <row r="30" spans="1:26" s="23" customFormat="1" ht="22.5" customHeight="1" thickBot="1">
      <c r="A30" s="76"/>
      <c r="B30" s="76"/>
      <c r="C30" s="76"/>
      <c r="D30" s="61"/>
      <c r="E30" s="22" t="s">
        <v>17</v>
      </c>
      <c r="F30" s="22" t="s">
        <v>18</v>
      </c>
      <c r="G30" s="61"/>
      <c r="H30" s="22" t="s">
        <v>17</v>
      </c>
      <c r="I30" s="22" t="s">
        <v>18</v>
      </c>
      <c r="J30" s="61"/>
      <c r="K30" s="22" t="s">
        <v>17</v>
      </c>
      <c r="L30" s="22"/>
      <c r="M30" s="22"/>
      <c r="N30" s="22"/>
      <c r="O30" s="22"/>
      <c r="P30" s="22"/>
      <c r="Q30" s="22"/>
      <c r="R30" s="22"/>
      <c r="S30" s="22"/>
      <c r="T30" s="22"/>
      <c r="U30" s="22" t="s">
        <v>18</v>
      </c>
    </row>
    <row r="31" spans="1:26" s="6" customFormat="1">
      <c r="A31" s="36">
        <v>1</v>
      </c>
      <c r="B31" s="36">
        <v>2</v>
      </c>
      <c r="C31" s="36">
        <v>3</v>
      </c>
      <c r="D31" s="37">
        <v>4</v>
      </c>
      <c r="E31" s="36">
        <v>5</v>
      </c>
      <c r="F31" s="36">
        <v>6</v>
      </c>
      <c r="G31" s="37">
        <v>7</v>
      </c>
      <c r="H31" s="36">
        <v>8</v>
      </c>
      <c r="I31" s="36">
        <v>9</v>
      </c>
      <c r="J31" s="37">
        <v>10</v>
      </c>
      <c r="K31" s="36">
        <v>11</v>
      </c>
      <c r="L31" s="36"/>
      <c r="M31" s="36"/>
      <c r="N31" s="36"/>
      <c r="O31" s="36"/>
      <c r="P31" s="36"/>
      <c r="Q31" s="36"/>
      <c r="R31" s="36"/>
      <c r="S31" s="36"/>
      <c r="T31" s="36"/>
      <c r="U31" s="36">
        <v>12</v>
      </c>
    </row>
    <row r="32" spans="1:26" s="24" customFormat="1" ht="30" customHeight="1">
      <c r="A32" s="64" t="s">
        <v>28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6" s="24" customFormat="1" ht="17.850000000000001" customHeight="1">
      <c r="A33" s="66" t="s">
        <v>29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</row>
    <row r="34" spans="1:26" s="24" customFormat="1" ht="180">
      <c r="A34" s="38">
        <v>1</v>
      </c>
      <c r="B34" s="39" t="s">
        <v>30</v>
      </c>
      <c r="C34" s="40">
        <v>0.104</v>
      </c>
      <c r="D34" s="41">
        <v>5952.31</v>
      </c>
      <c r="E34" s="42">
        <v>195.37</v>
      </c>
      <c r="F34" s="41" t="s">
        <v>31</v>
      </c>
      <c r="G34" s="41">
        <v>619</v>
      </c>
      <c r="H34" s="41">
        <v>20</v>
      </c>
      <c r="I34" s="41" t="s">
        <v>32</v>
      </c>
      <c r="J34" s="41">
        <v>3772</v>
      </c>
      <c r="K34" s="42">
        <v>255</v>
      </c>
      <c r="L34" s="42"/>
      <c r="M34" s="42"/>
      <c r="N34" s="42"/>
      <c r="O34" s="42"/>
      <c r="P34" s="42"/>
      <c r="Q34" s="42"/>
      <c r="R34" s="42"/>
      <c r="S34" s="42"/>
      <c r="T34" s="42"/>
      <c r="U34" s="42" t="s">
        <v>33</v>
      </c>
    </row>
    <row r="35" spans="1:26" s="24" customFormat="1" ht="24">
      <c r="A35" s="43"/>
      <c r="B35" s="44" t="s">
        <v>34</v>
      </c>
      <c r="C35" s="45" t="s">
        <v>35</v>
      </c>
      <c r="D35" s="46"/>
      <c r="E35" s="47"/>
      <c r="F35" s="46"/>
      <c r="G35" s="46">
        <v>85</v>
      </c>
      <c r="H35" s="46"/>
      <c r="I35" s="46"/>
      <c r="J35" s="46">
        <v>1078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</row>
    <row r="36" spans="1:26" s="6" customFormat="1" ht="24">
      <c r="A36" s="43"/>
      <c r="B36" s="44" t="s">
        <v>36</v>
      </c>
      <c r="C36" s="45" t="s">
        <v>37</v>
      </c>
      <c r="D36" s="46"/>
      <c r="E36" s="47"/>
      <c r="F36" s="46"/>
      <c r="G36" s="46">
        <v>42</v>
      </c>
      <c r="H36" s="46"/>
      <c r="I36" s="46"/>
      <c r="J36" s="46">
        <v>539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24"/>
      <c r="W36" s="24"/>
      <c r="X36" s="24"/>
      <c r="Y36" s="24"/>
      <c r="Z36" s="24"/>
    </row>
    <row r="37" spans="1:26" s="6" customFormat="1" ht="12">
      <c r="A37" s="43"/>
      <c r="B37" s="44" t="s">
        <v>38</v>
      </c>
      <c r="C37" s="45" t="s">
        <v>39</v>
      </c>
      <c r="D37" s="46"/>
      <c r="E37" s="47"/>
      <c r="F37" s="46"/>
      <c r="G37" s="46">
        <v>746</v>
      </c>
      <c r="H37" s="46"/>
      <c r="I37" s="46"/>
      <c r="J37" s="46">
        <v>5389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24"/>
      <c r="W37" s="24"/>
      <c r="X37" s="24"/>
      <c r="Y37" s="24"/>
      <c r="Z37" s="24"/>
    </row>
    <row r="38" spans="1:26" s="6" customFormat="1" ht="156">
      <c r="A38" s="38">
        <v>2</v>
      </c>
      <c r="B38" s="39" t="s">
        <v>40</v>
      </c>
      <c r="C38" s="40">
        <v>3.1199999999999999E-2</v>
      </c>
      <c r="D38" s="41">
        <v>2812.07</v>
      </c>
      <c r="E38" s="42">
        <v>2812.07</v>
      </c>
      <c r="F38" s="41"/>
      <c r="G38" s="41">
        <v>88</v>
      </c>
      <c r="H38" s="41">
        <v>88</v>
      </c>
      <c r="I38" s="41"/>
      <c r="J38" s="41">
        <v>1103</v>
      </c>
      <c r="K38" s="42">
        <v>1103</v>
      </c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24"/>
      <c r="W38" s="24"/>
      <c r="X38" s="24"/>
      <c r="Y38" s="24"/>
      <c r="Z38" s="24"/>
    </row>
    <row r="39" spans="1:26" s="6" customFormat="1" ht="24">
      <c r="A39" s="43"/>
      <c r="B39" s="44" t="s">
        <v>41</v>
      </c>
      <c r="C39" s="45" t="s">
        <v>42</v>
      </c>
      <c r="D39" s="46"/>
      <c r="E39" s="47"/>
      <c r="F39" s="46"/>
      <c r="G39" s="46">
        <v>63</v>
      </c>
      <c r="H39" s="46"/>
      <c r="I39" s="46"/>
      <c r="J39" s="46">
        <v>794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24"/>
      <c r="W39" s="24"/>
      <c r="X39" s="24"/>
      <c r="Y39" s="24"/>
      <c r="Z39" s="24"/>
    </row>
    <row r="40" spans="1:26" s="26" customFormat="1" ht="24">
      <c r="A40" s="43"/>
      <c r="B40" s="44" t="s">
        <v>43</v>
      </c>
      <c r="C40" s="45" t="s">
        <v>44</v>
      </c>
      <c r="D40" s="46"/>
      <c r="E40" s="47"/>
      <c r="F40" s="46"/>
      <c r="G40" s="46">
        <v>34</v>
      </c>
      <c r="H40" s="46"/>
      <c r="I40" s="46"/>
      <c r="J40" s="46">
        <v>419</v>
      </c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24"/>
      <c r="W40" s="24"/>
      <c r="X40" s="24"/>
      <c r="Y40" s="24"/>
      <c r="Z40" s="24"/>
    </row>
    <row r="41" spans="1:26">
      <c r="A41" s="43"/>
      <c r="B41" s="44" t="s">
        <v>38</v>
      </c>
      <c r="C41" s="45" t="s">
        <v>39</v>
      </c>
      <c r="D41" s="46"/>
      <c r="E41" s="47"/>
      <c r="F41" s="46"/>
      <c r="G41" s="46">
        <v>185</v>
      </c>
      <c r="H41" s="46"/>
      <c r="I41" s="46"/>
      <c r="J41" s="46">
        <v>2316</v>
      </c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24"/>
      <c r="W41" s="24"/>
      <c r="X41" s="24"/>
      <c r="Y41" s="24"/>
      <c r="Z41" s="24"/>
    </row>
    <row r="42" spans="1:26" ht="168">
      <c r="A42" s="38">
        <v>3</v>
      </c>
      <c r="B42" s="39" t="s">
        <v>45</v>
      </c>
      <c r="C42" s="40">
        <v>0.10088</v>
      </c>
      <c r="D42" s="41">
        <v>791.76</v>
      </c>
      <c r="E42" s="42"/>
      <c r="F42" s="41" t="s">
        <v>46</v>
      </c>
      <c r="G42" s="41">
        <v>80</v>
      </c>
      <c r="H42" s="41"/>
      <c r="I42" s="41" t="s">
        <v>47</v>
      </c>
      <c r="J42" s="41">
        <v>689</v>
      </c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 t="s">
        <v>48</v>
      </c>
      <c r="V42" s="24"/>
      <c r="W42" s="24"/>
      <c r="X42" s="24"/>
      <c r="Y42" s="24"/>
      <c r="Z42" s="24"/>
    </row>
    <row r="43" spans="1:26" ht="24">
      <c r="A43" s="43"/>
      <c r="B43" s="44" t="s">
        <v>49</v>
      </c>
      <c r="C43" s="45" t="s">
        <v>35</v>
      </c>
      <c r="D43" s="46"/>
      <c r="E43" s="47"/>
      <c r="F43" s="46"/>
      <c r="G43" s="46">
        <v>14</v>
      </c>
      <c r="H43" s="46"/>
      <c r="I43" s="46"/>
      <c r="J43" s="46">
        <v>169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24"/>
      <c r="W43" s="24"/>
      <c r="X43" s="24"/>
      <c r="Y43" s="24"/>
      <c r="Z43" s="24"/>
    </row>
    <row r="44" spans="1:26" ht="24">
      <c r="A44" s="43"/>
      <c r="B44" s="44" t="s">
        <v>50</v>
      </c>
      <c r="C44" s="45" t="s">
        <v>37</v>
      </c>
      <c r="D44" s="46"/>
      <c r="E44" s="47"/>
      <c r="F44" s="46"/>
      <c r="G44" s="46">
        <v>7</v>
      </c>
      <c r="H44" s="46"/>
      <c r="I44" s="46"/>
      <c r="J44" s="46">
        <v>85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24"/>
      <c r="W44" s="24"/>
      <c r="X44" s="24"/>
      <c r="Y44" s="24"/>
      <c r="Z44" s="24"/>
    </row>
    <row r="45" spans="1:26">
      <c r="A45" s="43"/>
      <c r="B45" s="44" t="s">
        <v>38</v>
      </c>
      <c r="C45" s="45" t="s">
        <v>39</v>
      </c>
      <c r="D45" s="46"/>
      <c r="E45" s="47"/>
      <c r="F45" s="46"/>
      <c r="G45" s="46">
        <v>101</v>
      </c>
      <c r="H45" s="46"/>
      <c r="I45" s="46"/>
      <c r="J45" s="46">
        <v>943</v>
      </c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24"/>
      <c r="W45" s="24"/>
      <c r="X45" s="24"/>
      <c r="Y45" s="24"/>
      <c r="Z45" s="24"/>
    </row>
    <row r="46" spans="1:26" ht="168">
      <c r="A46" s="38">
        <v>4</v>
      </c>
      <c r="B46" s="39" t="s">
        <v>51</v>
      </c>
      <c r="C46" s="40">
        <v>0.08</v>
      </c>
      <c r="D46" s="41">
        <v>24020.43</v>
      </c>
      <c r="E46" s="42" t="s">
        <v>52</v>
      </c>
      <c r="F46" s="41" t="s">
        <v>53</v>
      </c>
      <c r="G46" s="41">
        <v>1922</v>
      </c>
      <c r="H46" s="41" t="s">
        <v>54</v>
      </c>
      <c r="I46" s="41" t="s">
        <v>55</v>
      </c>
      <c r="J46" s="41">
        <v>14048</v>
      </c>
      <c r="K46" s="42" t="s">
        <v>56</v>
      </c>
      <c r="L46" s="42"/>
      <c r="M46" s="42"/>
      <c r="N46" s="42"/>
      <c r="O46" s="42"/>
      <c r="P46" s="42"/>
      <c r="Q46" s="42"/>
      <c r="R46" s="42"/>
      <c r="S46" s="42"/>
      <c r="T46" s="42"/>
      <c r="U46" s="42" t="s">
        <v>57</v>
      </c>
      <c r="V46" s="24"/>
      <c r="W46" s="24"/>
      <c r="X46" s="24"/>
      <c r="Y46" s="24"/>
      <c r="Z46" s="24"/>
    </row>
    <row r="47" spans="1:26">
      <c r="A47" s="43"/>
      <c r="B47" s="44" t="s">
        <v>58</v>
      </c>
      <c r="C47" s="45" t="s">
        <v>59</v>
      </c>
      <c r="D47" s="46"/>
      <c r="E47" s="47"/>
      <c r="F47" s="46"/>
      <c r="G47" s="46">
        <v>759</v>
      </c>
      <c r="H47" s="46"/>
      <c r="I47" s="46"/>
      <c r="J47" s="46">
        <v>9542</v>
      </c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24"/>
      <c r="W47" s="24"/>
      <c r="X47" s="24"/>
      <c r="Y47" s="24"/>
      <c r="Z47" s="24"/>
    </row>
    <row r="48" spans="1:26" ht="24">
      <c r="A48" s="43"/>
      <c r="B48" s="44" t="s">
        <v>60</v>
      </c>
      <c r="C48" s="45" t="s">
        <v>61</v>
      </c>
      <c r="D48" s="46"/>
      <c r="E48" s="47"/>
      <c r="F48" s="46"/>
      <c r="G48" s="46">
        <v>442</v>
      </c>
      <c r="H48" s="46"/>
      <c r="I48" s="46"/>
      <c r="J48" s="46">
        <v>5578</v>
      </c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24"/>
      <c r="W48" s="24"/>
      <c r="X48" s="24"/>
      <c r="Y48" s="24"/>
      <c r="Z48" s="24"/>
    </row>
    <row r="49" spans="1:26">
      <c r="A49" s="43"/>
      <c r="B49" s="44" t="s">
        <v>38</v>
      </c>
      <c r="C49" s="45" t="s">
        <v>39</v>
      </c>
      <c r="D49" s="46"/>
      <c r="E49" s="47"/>
      <c r="F49" s="46"/>
      <c r="G49" s="46">
        <v>3123</v>
      </c>
      <c r="H49" s="46"/>
      <c r="I49" s="46"/>
      <c r="J49" s="46">
        <v>29168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24"/>
      <c r="W49" s="24"/>
      <c r="X49" s="24"/>
      <c r="Y49" s="24"/>
      <c r="Z49" s="24"/>
    </row>
    <row r="50" spans="1:26" ht="180">
      <c r="A50" s="38">
        <v>5</v>
      </c>
      <c r="B50" s="39" t="s">
        <v>62</v>
      </c>
      <c r="C50" s="40">
        <v>80.8</v>
      </c>
      <c r="D50" s="41">
        <v>26.1</v>
      </c>
      <c r="E50" s="42" t="s">
        <v>63</v>
      </c>
      <c r="F50" s="41"/>
      <c r="G50" s="41">
        <v>2109</v>
      </c>
      <c r="H50" s="41" t="s">
        <v>64</v>
      </c>
      <c r="I50" s="41"/>
      <c r="J50" s="41">
        <v>12412</v>
      </c>
      <c r="K50" s="42" t="s">
        <v>65</v>
      </c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24"/>
      <c r="W50" s="24"/>
      <c r="X50" s="24"/>
      <c r="Y50" s="24"/>
      <c r="Z50" s="24"/>
    </row>
    <row r="51" spans="1:26" ht="156">
      <c r="A51" s="38">
        <v>6</v>
      </c>
      <c r="B51" s="39" t="s">
        <v>66</v>
      </c>
      <c r="C51" s="40">
        <v>2</v>
      </c>
      <c r="D51" s="41">
        <v>119.77</v>
      </c>
      <c r="E51" s="42" t="s">
        <v>67</v>
      </c>
      <c r="F51" s="41" t="s">
        <v>68</v>
      </c>
      <c r="G51" s="41">
        <v>240</v>
      </c>
      <c r="H51" s="41" t="s">
        <v>69</v>
      </c>
      <c r="I51" s="41" t="s">
        <v>70</v>
      </c>
      <c r="J51" s="41">
        <v>1657</v>
      </c>
      <c r="K51" s="42" t="s">
        <v>71</v>
      </c>
      <c r="L51" s="42"/>
      <c r="M51" s="42"/>
      <c r="N51" s="42"/>
      <c r="O51" s="42"/>
      <c r="P51" s="42"/>
      <c r="Q51" s="42"/>
      <c r="R51" s="42"/>
      <c r="S51" s="42"/>
      <c r="T51" s="42"/>
      <c r="U51" s="42" t="s">
        <v>72</v>
      </c>
      <c r="V51" s="24"/>
      <c r="W51" s="24"/>
      <c r="X51" s="24"/>
      <c r="Y51" s="24"/>
      <c r="Z51" s="24"/>
    </row>
    <row r="52" spans="1:26">
      <c r="A52" s="43"/>
      <c r="B52" s="44" t="s">
        <v>73</v>
      </c>
      <c r="C52" s="45" t="s">
        <v>59</v>
      </c>
      <c r="D52" s="46"/>
      <c r="E52" s="47"/>
      <c r="F52" s="46"/>
      <c r="G52" s="46">
        <v>98</v>
      </c>
      <c r="H52" s="46"/>
      <c r="I52" s="46"/>
      <c r="J52" s="46">
        <v>1219</v>
      </c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24"/>
      <c r="W52" s="24"/>
      <c r="X52" s="24"/>
      <c r="Y52" s="24"/>
      <c r="Z52" s="24"/>
    </row>
    <row r="53" spans="1:26" ht="24">
      <c r="A53" s="43"/>
      <c r="B53" s="44" t="s">
        <v>74</v>
      </c>
      <c r="C53" s="45" t="s">
        <v>61</v>
      </c>
      <c r="D53" s="46"/>
      <c r="E53" s="47"/>
      <c r="F53" s="46"/>
      <c r="G53" s="46">
        <v>57</v>
      </c>
      <c r="H53" s="46"/>
      <c r="I53" s="46"/>
      <c r="J53" s="46">
        <v>713</v>
      </c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24"/>
      <c r="W53" s="24"/>
      <c r="X53" s="24"/>
      <c r="Y53" s="24"/>
      <c r="Z53" s="24"/>
    </row>
    <row r="54" spans="1:26">
      <c r="A54" s="43"/>
      <c r="B54" s="44" t="s">
        <v>38</v>
      </c>
      <c r="C54" s="45" t="s">
        <v>39</v>
      </c>
      <c r="D54" s="46"/>
      <c r="E54" s="47"/>
      <c r="F54" s="46"/>
      <c r="G54" s="46">
        <v>395</v>
      </c>
      <c r="H54" s="46"/>
      <c r="I54" s="46"/>
      <c r="J54" s="46">
        <v>3589</v>
      </c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24"/>
      <c r="W54" s="24"/>
      <c r="X54" s="24"/>
      <c r="Y54" s="24"/>
      <c r="Z54" s="24"/>
    </row>
    <row r="55" spans="1:26" ht="168">
      <c r="A55" s="38">
        <v>7</v>
      </c>
      <c r="B55" s="39" t="s">
        <v>75</v>
      </c>
      <c r="C55" s="40">
        <v>2</v>
      </c>
      <c r="D55" s="41">
        <v>226</v>
      </c>
      <c r="E55" s="42" t="s">
        <v>76</v>
      </c>
      <c r="F55" s="41"/>
      <c r="G55" s="41">
        <v>452</v>
      </c>
      <c r="H55" s="41" t="s">
        <v>77</v>
      </c>
      <c r="I55" s="41"/>
      <c r="J55" s="41">
        <v>2371</v>
      </c>
      <c r="K55" s="42" t="s">
        <v>78</v>
      </c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24"/>
      <c r="W55" s="24"/>
      <c r="X55" s="24"/>
      <c r="Y55" s="24"/>
      <c r="Z55" s="24"/>
    </row>
    <row r="56" spans="1:26" ht="144">
      <c r="A56" s="38">
        <v>8</v>
      </c>
      <c r="B56" s="39" t="s">
        <v>79</v>
      </c>
      <c r="C56" s="40">
        <v>4</v>
      </c>
      <c r="D56" s="41">
        <v>86.01</v>
      </c>
      <c r="E56" s="42" t="s">
        <v>80</v>
      </c>
      <c r="F56" s="41" t="s">
        <v>81</v>
      </c>
      <c r="G56" s="41">
        <v>344</v>
      </c>
      <c r="H56" s="41" t="s">
        <v>82</v>
      </c>
      <c r="I56" s="41" t="s">
        <v>83</v>
      </c>
      <c r="J56" s="41">
        <v>1956</v>
      </c>
      <c r="K56" s="42" t="s">
        <v>84</v>
      </c>
      <c r="L56" s="42"/>
      <c r="M56" s="42"/>
      <c r="N56" s="42"/>
      <c r="O56" s="42"/>
      <c r="P56" s="42"/>
      <c r="Q56" s="42"/>
      <c r="R56" s="42"/>
      <c r="S56" s="42"/>
      <c r="T56" s="42"/>
      <c r="U56" s="42" t="s">
        <v>85</v>
      </c>
      <c r="V56" s="24"/>
      <c r="W56" s="24"/>
      <c r="X56" s="24"/>
      <c r="Y56" s="24"/>
      <c r="Z56" s="24"/>
    </row>
    <row r="57" spans="1:26">
      <c r="A57" s="43"/>
      <c r="B57" s="44" t="s">
        <v>86</v>
      </c>
      <c r="C57" s="45" t="s">
        <v>59</v>
      </c>
      <c r="D57" s="46"/>
      <c r="E57" s="47"/>
      <c r="F57" s="46"/>
      <c r="G57" s="46">
        <v>57</v>
      </c>
      <c r="H57" s="46"/>
      <c r="I57" s="46"/>
      <c r="J57" s="46">
        <v>724</v>
      </c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24"/>
      <c r="W57" s="24"/>
      <c r="X57" s="24"/>
      <c r="Y57" s="24"/>
      <c r="Z57" s="24"/>
    </row>
    <row r="58" spans="1:26" ht="24">
      <c r="A58" s="43"/>
      <c r="B58" s="44" t="s">
        <v>87</v>
      </c>
      <c r="C58" s="45" t="s">
        <v>61</v>
      </c>
      <c r="D58" s="46"/>
      <c r="E58" s="47"/>
      <c r="F58" s="46"/>
      <c r="G58" s="46">
        <v>33</v>
      </c>
      <c r="H58" s="46"/>
      <c r="I58" s="46"/>
      <c r="J58" s="46">
        <v>423</v>
      </c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24"/>
      <c r="W58" s="24"/>
      <c r="X58" s="24"/>
      <c r="Y58" s="24"/>
      <c r="Z58" s="24"/>
    </row>
    <row r="59" spans="1:26">
      <c r="A59" s="43"/>
      <c r="B59" s="44" t="s">
        <v>38</v>
      </c>
      <c r="C59" s="45" t="s">
        <v>39</v>
      </c>
      <c r="D59" s="46"/>
      <c r="E59" s="47"/>
      <c r="F59" s="46"/>
      <c r="G59" s="46">
        <v>434</v>
      </c>
      <c r="H59" s="46"/>
      <c r="I59" s="46"/>
      <c r="J59" s="46">
        <v>3103</v>
      </c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24"/>
      <c r="W59" s="24"/>
      <c r="X59" s="24"/>
      <c r="Y59" s="24"/>
      <c r="Z59" s="24"/>
    </row>
    <row r="60" spans="1:26" ht="156">
      <c r="A60" s="38">
        <v>9</v>
      </c>
      <c r="B60" s="39" t="s">
        <v>88</v>
      </c>
      <c r="C60" s="40">
        <v>2</v>
      </c>
      <c r="D60" s="41">
        <v>104.36</v>
      </c>
      <c r="E60" s="42" t="s">
        <v>89</v>
      </c>
      <c r="F60" s="41" t="s">
        <v>90</v>
      </c>
      <c r="G60" s="41">
        <v>209</v>
      </c>
      <c r="H60" s="41" t="s">
        <v>91</v>
      </c>
      <c r="I60" s="41" t="s">
        <v>92</v>
      </c>
      <c r="J60" s="41">
        <v>1559</v>
      </c>
      <c r="K60" s="42" t="s">
        <v>93</v>
      </c>
      <c r="L60" s="42"/>
      <c r="M60" s="42"/>
      <c r="N60" s="42"/>
      <c r="O60" s="42"/>
      <c r="P60" s="42"/>
      <c r="Q60" s="42"/>
      <c r="R60" s="42"/>
      <c r="S60" s="42"/>
      <c r="T60" s="42"/>
      <c r="U60" s="42" t="s">
        <v>94</v>
      </c>
      <c r="V60" s="24"/>
      <c r="W60" s="24"/>
      <c r="X60" s="24"/>
      <c r="Y60" s="24"/>
      <c r="Z60" s="24"/>
    </row>
    <row r="61" spans="1:26">
      <c r="A61" s="43"/>
      <c r="B61" s="44" t="s">
        <v>95</v>
      </c>
      <c r="C61" s="45" t="s">
        <v>59</v>
      </c>
      <c r="D61" s="46"/>
      <c r="E61" s="47"/>
      <c r="F61" s="46"/>
      <c r="G61" s="46">
        <v>78</v>
      </c>
      <c r="H61" s="46"/>
      <c r="I61" s="46"/>
      <c r="J61" s="46">
        <v>985</v>
      </c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24"/>
      <c r="W61" s="24"/>
      <c r="X61" s="24"/>
      <c r="Y61" s="24"/>
      <c r="Z61" s="24"/>
    </row>
    <row r="62" spans="1:26" ht="24">
      <c r="A62" s="43"/>
      <c r="B62" s="44" t="s">
        <v>96</v>
      </c>
      <c r="C62" s="45" t="s">
        <v>61</v>
      </c>
      <c r="D62" s="46"/>
      <c r="E62" s="47"/>
      <c r="F62" s="46"/>
      <c r="G62" s="46">
        <v>45</v>
      </c>
      <c r="H62" s="46"/>
      <c r="I62" s="46"/>
      <c r="J62" s="46">
        <v>576</v>
      </c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24"/>
      <c r="W62" s="24"/>
      <c r="X62" s="24"/>
      <c r="Y62" s="24"/>
      <c r="Z62" s="24"/>
    </row>
    <row r="63" spans="1:26">
      <c r="A63" s="43"/>
      <c r="B63" s="44" t="s">
        <v>38</v>
      </c>
      <c r="C63" s="45" t="s">
        <v>39</v>
      </c>
      <c r="D63" s="46"/>
      <c r="E63" s="47"/>
      <c r="F63" s="46"/>
      <c r="G63" s="46">
        <v>332</v>
      </c>
      <c r="H63" s="46"/>
      <c r="I63" s="46"/>
      <c r="J63" s="46">
        <v>3120</v>
      </c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24"/>
      <c r="W63" s="24"/>
      <c r="X63" s="24"/>
      <c r="Y63" s="24"/>
      <c r="Z63" s="24"/>
    </row>
    <row r="64" spans="1:26" ht="144">
      <c r="A64" s="38">
        <v>10</v>
      </c>
      <c r="B64" s="39" t="s">
        <v>97</v>
      </c>
      <c r="C64" s="40">
        <v>0.28799999999999998</v>
      </c>
      <c r="D64" s="41">
        <v>345.24</v>
      </c>
      <c r="E64" s="42" t="s">
        <v>98</v>
      </c>
      <c r="F64" s="41" t="s">
        <v>99</v>
      </c>
      <c r="G64" s="41">
        <v>99</v>
      </c>
      <c r="H64" s="41" t="s">
        <v>100</v>
      </c>
      <c r="I64" s="41">
        <v>4</v>
      </c>
      <c r="J64" s="41">
        <v>599</v>
      </c>
      <c r="K64" s="42" t="s">
        <v>101</v>
      </c>
      <c r="L64" s="42"/>
      <c r="M64" s="42"/>
      <c r="N64" s="42"/>
      <c r="O64" s="42"/>
      <c r="P64" s="42"/>
      <c r="Q64" s="42"/>
      <c r="R64" s="42"/>
      <c r="S64" s="42"/>
      <c r="T64" s="42"/>
      <c r="U64" s="42" t="s">
        <v>102</v>
      </c>
      <c r="V64" s="24"/>
      <c r="W64" s="24"/>
      <c r="X64" s="24"/>
      <c r="Y64" s="24"/>
      <c r="Z64" s="24"/>
    </row>
    <row r="65" spans="1:26" ht="24">
      <c r="A65" s="43"/>
      <c r="B65" s="44" t="s">
        <v>103</v>
      </c>
      <c r="C65" s="45" t="s">
        <v>104</v>
      </c>
      <c r="D65" s="46"/>
      <c r="E65" s="47"/>
      <c r="F65" s="46"/>
      <c r="G65" s="46">
        <v>19</v>
      </c>
      <c r="H65" s="46"/>
      <c r="I65" s="46"/>
      <c r="J65" s="46">
        <v>242</v>
      </c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24"/>
      <c r="W65" s="24"/>
      <c r="X65" s="24"/>
      <c r="Y65" s="24"/>
      <c r="Z65" s="24"/>
    </row>
    <row r="66" spans="1:26" ht="24">
      <c r="A66" s="43"/>
      <c r="B66" s="44" t="s">
        <v>105</v>
      </c>
      <c r="C66" s="45" t="s">
        <v>106</v>
      </c>
      <c r="D66" s="46"/>
      <c r="E66" s="47"/>
      <c r="F66" s="46"/>
      <c r="G66" s="46">
        <v>14</v>
      </c>
      <c r="H66" s="46"/>
      <c r="I66" s="46"/>
      <c r="J66" s="46">
        <v>179</v>
      </c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24"/>
      <c r="W66" s="24"/>
      <c r="X66" s="24"/>
      <c r="Y66" s="24"/>
      <c r="Z66" s="24"/>
    </row>
    <row r="67" spans="1:26">
      <c r="A67" s="43"/>
      <c r="B67" s="44" t="s">
        <v>38</v>
      </c>
      <c r="C67" s="45" t="s">
        <v>39</v>
      </c>
      <c r="D67" s="46"/>
      <c r="E67" s="47"/>
      <c r="F67" s="46"/>
      <c r="G67" s="46">
        <v>132</v>
      </c>
      <c r="H67" s="46"/>
      <c r="I67" s="46"/>
      <c r="J67" s="46">
        <v>1020</v>
      </c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24"/>
      <c r="W67" s="24"/>
      <c r="X67" s="24"/>
      <c r="Y67" s="24"/>
      <c r="Z67" s="24"/>
    </row>
    <row r="68" spans="1:26" ht="180">
      <c r="A68" s="38">
        <v>11</v>
      </c>
      <c r="B68" s="39" t="s">
        <v>107</v>
      </c>
      <c r="C68" s="40">
        <v>0.97599999999999998</v>
      </c>
      <c r="D68" s="41">
        <v>779.66</v>
      </c>
      <c r="E68" s="42" t="s">
        <v>108</v>
      </c>
      <c r="F68" s="41">
        <v>72.56</v>
      </c>
      <c r="G68" s="41">
        <v>761</v>
      </c>
      <c r="H68" s="41" t="s">
        <v>109</v>
      </c>
      <c r="I68" s="41">
        <v>71</v>
      </c>
      <c r="J68" s="41">
        <v>5497</v>
      </c>
      <c r="K68" s="42" t="s">
        <v>110</v>
      </c>
      <c r="L68" s="42"/>
      <c r="M68" s="42"/>
      <c r="N68" s="42"/>
      <c r="O68" s="42"/>
      <c r="P68" s="42"/>
      <c r="Q68" s="42"/>
      <c r="R68" s="42"/>
      <c r="S68" s="42"/>
      <c r="T68" s="42"/>
      <c r="U68" s="42">
        <v>424</v>
      </c>
      <c r="V68" s="24"/>
      <c r="W68" s="24"/>
      <c r="X68" s="24"/>
      <c r="Y68" s="24"/>
      <c r="Z68" s="24"/>
    </row>
    <row r="69" spans="1:26" ht="24">
      <c r="A69" s="43"/>
      <c r="B69" s="44" t="s">
        <v>111</v>
      </c>
      <c r="C69" s="45" t="s">
        <v>112</v>
      </c>
      <c r="D69" s="46"/>
      <c r="E69" s="47"/>
      <c r="F69" s="46"/>
      <c r="G69" s="46">
        <v>235</v>
      </c>
      <c r="H69" s="46"/>
      <c r="I69" s="46"/>
      <c r="J69" s="46">
        <v>2955</v>
      </c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24"/>
      <c r="W69" s="24"/>
      <c r="X69" s="24"/>
      <c r="Y69" s="24"/>
      <c r="Z69" s="24"/>
    </row>
    <row r="70" spans="1:26" ht="24">
      <c r="A70" s="43"/>
      <c r="B70" s="44" t="s">
        <v>113</v>
      </c>
      <c r="C70" s="45" t="s">
        <v>106</v>
      </c>
      <c r="D70" s="46"/>
      <c r="E70" s="47"/>
      <c r="F70" s="46"/>
      <c r="G70" s="46">
        <v>155</v>
      </c>
      <c r="H70" s="46"/>
      <c r="I70" s="46"/>
      <c r="J70" s="46">
        <v>1970</v>
      </c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24"/>
      <c r="W70" s="24"/>
      <c r="X70" s="24"/>
      <c r="Y70" s="24"/>
      <c r="Z70" s="24"/>
    </row>
    <row r="71" spans="1:26">
      <c r="A71" s="43"/>
      <c r="B71" s="44" t="s">
        <v>38</v>
      </c>
      <c r="C71" s="45" t="s">
        <v>39</v>
      </c>
      <c r="D71" s="46"/>
      <c r="E71" s="47"/>
      <c r="F71" s="46"/>
      <c r="G71" s="46">
        <v>1151</v>
      </c>
      <c r="H71" s="46"/>
      <c r="I71" s="46"/>
      <c r="J71" s="46">
        <v>10422</v>
      </c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24"/>
      <c r="W71" s="24"/>
      <c r="X71" s="24"/>
      <c r="Y71" s="24"/>
      <c r="Z71" s="24"/>
    </row>
    <row r="72" spans="1:26" ht="132">
      <c r="A72" s="38">
        <v>12</v>
      </c>
      <c r="B72" s="39" t="s">
        <v>114</v>
      </c>
      <c r="C72" s="40">
        <v>1.21</v>
      </c>
      <c r="D72" s="41">
        <v>538.46</v>
      </c>
      <c r="E72" s="42" t="s">
        <v>115</v>
      </c>
      <c r="F72" s="41"/>
      <c r="G72" s="41">
        <v>652</v>
      </c>
      <c r="H72" s="41" t="s">
        <v>116</v>
      </c>
      <c r="I72" s="41"/>
      <c r="J72" s="41">
        <v>2182</v>
      </c>
      <c r="K72" s="42" t="s">
        <v>117</v>
      </c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24"/>
      <c r="W72" s="24"/>
      <c r="X72" s="24"/>
      <c r="Y72" s="24"/>
      <c r="Z72" s="24"/>
    </row>
    <row r="73" spans="1:26" ht="156">
      <c r="A73" s="38">
        <v>13</v>
      </c>
      <c r="B73" s="39" t="s">
        <v>118</v>
      </c>
      <c r="C73" s="40">
        <v>0.34399999999999997</v>
      </c>
      <c r="D73" s="41">
        <v>1105.55</v>
      </c>
      <c r="E73" s="42" t="s">
        <v>119</v>
      </c>
      <c r="F73" s="41">
        <v>73.040000000000006</v>
      </c>
      <c r="G73" s="41">
        <v>380</v>
      </c>
      <c r="H73" s="41" t="s">
        <v>120</v>
      </c>
      <c r="I73" s="41">
        <v>25</v>
      </c>
      <c r="J73" s="41">
        <v>3011</v>
      </c>
      <c r="K73" s="42" t="s">
        <v>121</v>
      </c>
      <c r="L73" s="42"/>
      <c r="M73" s="42"/>
      <c r="N73" s="42"/>
      <c r="O73" s="42"/>
      <c r="P73" s="42"/>
      <c r="Q73" s="42"/>
      <c r="R73" s="42"/>
      <c r="S73" s="42"/>
      <c r="T73" s="42"/>
      <c r="U73" s="42">
        <v>142</v>
      </c>
      <c r="V73" s="24"/>
      <c r="W73" s="24"/>
      <c r="X73" s="24"/>
      <c r="Y73" s="24"/>
      <c r="Z73" s="24"/>
    </row>
    <row r="74" spans="1:26" ht="24">
      <c r="A74" s="43"/>
      <c r="B74" s="44" t="s">
        <v>122</v>
      </c>
      <c r="C74" s="45" t="s">
        <v>112</v>
      </c>
      <c r="D74" s="46"/>
      <c r="E74" s="47"/>
      <c r="F74" s="46"/>
      <c r="G74" s="46">
        <v>124</v>
      </c>
      <c r="H74" s="46"/>
      <c r="I74" s="46"/>
      <c r="J74" s="46">
        <v>1563</v>
      </c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24"/>
      <c r="W74" s="24"/>
      <c r="X74" s="24"/>
      <c r="Y74" s="24"/>
      <c r="Z74" s="24"/>
    </row>
    <row r="75" spans="1:26" ht="24">
      <c r="A75" s="43"/>
      <c r="B75" s="44" t="s">
        <v>123</v>
      </c>
      <c r="C75" s="45" t="s">
        <v>106</v>
      </c>
      <c r="D75" s="46"/>
      <c r="E75" s="47"/>
      <c r="F75" s="46"/>
      <c r="G75" s="46">
        <v>82</v>
      </c>
      <c r="H75" s="46"/>
      <c r="I75" s="46"/>
      <c r="J75" s="46">
        <v>1042</v>
      </c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24"/>
      <c r="W75" s="24"/>
      <c r="X75" s="24"/>
      <c r="Y75" s="24"/>
      <c r="Z75" s="24"/>
    </row>
    <row r="76" spans="1:26">
      <c r="A76" s="43"/>
      <c r="B76" s="44" t="s">
        <v>38</v>
      </c>
      <c r="C76" s="45" t="s">
        <v>39</v>
      </c>
      <c r="D76" s="46"/>
      <c r="E76" s="47"/>
      <c r="F76" s="46"/>
      <c r="G76" s="46">
        <v>586</v>
      </c>
      <c r="H76" s="46"/>
      <c r="I76" s="46"/>
      <c r="J76" s="46">
        <v>5616</v>
      </c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24"/>
      <c r="W76" s="24"/>
      <c r="X76" s="24"/>
      <c r="Y76" s="24"/>
      <c r="Z76" s="24"/>
    </row>
    <row r="77" spans="1:26" ht="144">
      <c r="A77" s="48">
        <v>14</v>
      </c>
      <c r="B77" s="49" t="s">
        <v>124</v>
      </c>
      <c r="C77" s="50">
        <v>39.56</v>
      </c>
      <c r="D77" s="51">
        <v>19.8</v>
      </c>
      <c r="E77" s="52" t="s">
        <v>125</v>
      </c>
      <c r="F77" s="51"/>
      <c r="G77" s="51">
        <v>783</v>
      </c>
      <c r="H77" s="51" t="s">
        <v>126</v>
      </c>
      <c r="I77" s="51"/>
      <c r="J77" s="51">
        <v>1620</v>
      </c>
      <c r="K77" s="52" t="s">
        <v>127</v>
      </c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4"/>
      <c r="W77" s="24"/>
      <c r="X77" s="24"/>
      <c r="Y77" s="24"/>
      <c r="Z77" s="24"/>
    </row>
    <row r="78" spans="1:26" ht="21" customHeight="1">
      <c r="A78" s="64" t="s">
        <v>128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24"/>
      <c r="W78" s="24"/>
      <c r="X78" s="24"/>
      <c r="Y78" s="24"/>
      <c r="Z78" s="24"/>
    </row>
    <row r="79" spans="1:26" ht="17.850000000000001" customHeight="1">
      <c r="A79" s="66" t="s">
        <v>129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24"/>
      <c r="W79" s="24"/>
      <c r="X79" s="24"/>
      <c r="Y79" s="24"/>
      <c r="Z79" s="24"/>
    </row>
    <row r="80" spans="1:26" ht="156">
      <c r="A80" s="38">
        <v>15</v>
      </c>
      <c r="B80" s="39" t="s">
        <v>130</v>
      </c>
      <c r="C80" s="40">
        <v>0.04</v>
      </c>
      <c r="D80" s="41">
        <v>7603.58</v>
      </c>
      <c r="E80" s="42" t="s">
        <v>131</v>
      </c>
      <c r="F80" s="41" t="s">
        <v>132</v>
      </c>
      <c r="G80" s="41">
        <v>304</v>
      </c>
      <c r="H80" s="41" t="s">
        <v>133</v>
      </c>
      <c r="I80" s="41" t="s">
        <v>134</v>
      </c>
      <c r="J80" s="41">
        <v>3128</v>
      </c>
      <c r="K80" s="42" t="s">
        <v>135</v>
      </c>
      <c r="L80" s="42"/>
      <c r="M80" s="42"/>
      <c r="N80" s="42"/>
      <c r="O80" s="42"/>
      <c r="P80" s="42"/>
      <c r="Q80" s="42"/>
      <c r="R80" s="42"/>
      <c r="S80" s="42"/>
      <c r="T80" s="42"/>
      <c r="U80" s="42" t="s">
        <v>136</v>
      </c>
      <c r="V80" s="24"/>
      <c r="W80" s="24"/>
      <c r="X80" s="24"/>
      <c r="Y80" s="24"/>
      <c r="Z80" s="24"/>
    </row>
    <row r="81" spans="1:26">
      <c r="A81" s="43"/>
      <c r="B81" s="44" t="s">
        <v>137</v>
      </c>
      <c r="C81" s="45" t="s">
        <v>59</v>
      </c>
      <c r="D81" s="46"/>
      <c r="E81" s="47"/>
      <c r="F81" s="46"/>
      <c r="G81" s="46">
        <v>269</v>
      </c>
      <c r="H81" s="46"/>
      <c r="I81" s="46"/>
      <c r="J81" s="46">
        <v>3390</v>
      </c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24"/>
      <c r="W81" s="24"/>
      <c r="X81" s="24"/>
      <c r="Y81" s="24"/>
      <c r="Z81" s="24"/>
    </row>
    <row r="82" spans="1:26" ht="24">
      <c r="A82" s="43"/>
      <c r="B82" s="44" t="s">
        <v>138</v>
      </c>
      <c r="C82" s="45" t="s">
        <v>61</v>
      </c>
      <c r="D82" s="46"/>
      <c r="E82" s="47"/>
      <c r="F82" s="46"/>
      <c r="G82" s="46">
        <v>157</v>
      </c>
      <c r="H82" s="46"/>
      <c r="I82" s="46"/>
      <c r="J82" s="46">
        <v>1982</v>
      </c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24"/>
      <c r="W82" s="24"/>
      <c r="X82" s="24"/>
      <c r="Y82" s="24"/>
      <c r="Z82" s="24"/>
    </row>
    <row r="83" spans="1:26">
      <c r="A83" s="43"/>
      <c r="B83" s="44" t="s">
        <v>38</v>
      </c>
      <c r="C83" s="45" t="s">
        <v>39</v>
      </c>
      <c r="D83" s="46"/>
      <c r="E83" s="47"/>
      <c r="F83" s="46"/>
      <c r="G83" s="46">
        <v>730</v>
      </c>
      <c r="H83" s="46"/>
      <c r="I83" s="46"/>
      <c r="J83" s="46">
        <v>8500</v>
      </c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24"/>
      <c r="W83" s="24"/>
      <c r="X83" s="24"/>
      <c r="Y83" s="24"/>
      <c r="Z83" s="24"/>
    </row>
    <row r="84" spans="1:26" ht="180">
      <c r="A84" s="38">
        <v>16</v>
      </c>
      <c r="B84" s="39" t="s">
        <v>139</v>
      </c>
      <c r="C84" s="40">
        <v>0</v>
      </c>
      <c r="D84" s="41">
        <v>71.900000000000006</v>
      </c>
      <c r="E84" s="42" t="s">
        <v>140</v>
      </c>
      <c r="F84" s="41"/>
      <c r="G84" s="41"/>
      <c r="H84" s="41"/>
      <c r="I84" s="41"/>
      <c r="J84" s="41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24"/>
      <c r="W84" s="24"/>
      <c r="X84" s="24"/>
      <c r="Y84" s="24"/>
      <c r="Z84" s="24"/>
    </row>
    <row r="85" spans="1:26" ht="180">
      <c r="A85" s="38">
        <v>17</v>
      </c>
      <c r="B85" s="39" t="s">
        <v>141</v>
      </c>
      <c r="C85" s="40">
        <v>40.159999999999997</v>
      </c>
      <c r="D85" s="41">
        <v>92.7</v>
      </c>
      <c r="E85" s="42" t="s">
        <v>142</v>
      </c>
      <c r="F85" s="41"/>
      <c r="G85" s="41">
        <v>3723</v>
      </c>
      <c r="H85" s="41" t="s">
        <v>143</v>
      </c>
      <c r="I85" s="41"/>
      <c r="J85" s="41">
        <v>13278</v>
      </c>
      <c r="K85" s="42" t="s">
        <v>144</v>
      </c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24"/>
      <c r="W85" s="24"/>
      <c r="X85" s="24"/>
      <c r="Y85" s="24"/>
      <c r="Z85" s="24"/>
    </row>
    <row r="86" spans="1:26" ht="156">
      <c r="A86" s="38">
        <v>18</v>
      </c>
      <c r="B86" s="39" t="s">
        <v>88</v>
      </c>
      <c r="C86" s="40">
        <v>1</v>
      </c>
      <c r="D86" s="41">
        <v>104.36</v>
      </c>
      <c r="E86" s="42" t="s">
        <v>89</v>
      </c>
      <c r="F86" s="41" t="s">
        <v>90</v>
      </c>
      <c r="G86" s="41">
        <v>104</v>
      </c>
      <c r="H86" s="41" t="s">
        <v>145</v>
      </c>
      <c r="I86" s="41" t="s">
        <v>146</v>
      </c>
      <c r="J86" s="41">
        <v>779</v>
      </c>
      <c r="K86" s="42" t="s">
        <v>147</v>
      </c>
      <c r="L86" s="42"/>
      <c r="M86" s="42"/>
      <c r="N86" s="42"/>
      <c r="O86" s="42"/>
      <c r="P86" s="42"/>
      <c r="Q86" s="42"/>
      <c r="R86" s="42"/>
      <c r="S86" s="42"/>
      <c r="T86" s="42"/>
      <c r="U86" s="42" t="s">
        <v>148</v>
      </c>
      <c r="V86" s="24"/>
      <c r="W86" s="24"/>
      <c r="X86" s="24"/>
      <c r="Y86" s="24"/>
      <c r="Z86" s="24"/>
    </row>
    <row r="87" spans="1:26">
      <c r="A87" s="43"/>
      <c r="B87" s="44" t="s">
        <v>149</v>
      </c>
      <c r="C87" s="45" t="s">
        <v>59</v>
      </c>
      <c r="D87" s="46"/>
      <c r="E87" s="47"/>
      <c r="F87" s="46"/>
      <c r="G87" s="46">
        <v>40</v>
      </c>
      <c r="H87" s="46"/>
      <c r="I87" s="46"/>
      <c r="J87" s="46">
        <v>493</v>
      </c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24"/>
      <c r="W87" s="24"/>
      <c r="X87" s="24"/>
      <c r="Y87" s="24"/>
      <c r="Z87" s="24"/>
    </row>
    <row r="88" spans="1:26" ht="24">
      <c r="A88" s="43"/>
      <c r="B88" s="44" t="s">
        <v>150</v>
      </c>
      <c r="C88" s="45" t="s">
        <v>61</v>
      </c>
      <c r="D88" s="46"/>
      <c r="E88" s="47"/>
      <c r="F88" s="46"/>
      <c r="G88" s="46">
        <v>23</v>
      </c>
      <c r="H88" s="46"/>
      <c r="I88" s="46"/>
      <c r="J88" s="46">
        <v>288</v>
      </c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24"/>
      <c r="W88" s="24"/>
      <c r="X88" s="24"/>
      <c r="Y88" s="24"/>
      <c r="Z88" s="24"/>
    </row>
    <row r="89" spans="1:26">
      <c r="A89" s="43"/>
      <c r="B89" s="44" t="s">
        <v>38</v>
      </c>
      <c r="C89" s="45" t="s">
        <v>39</v>
      </c>
      <c r="D89" s="46"/>
      <c r="E89" s="47"/>
      <c r="F89" s="46"/>
      <c r="G89" s="46">
        <v>167</v>
      </c>
      <c r="H89" s="46"/>
      <c r="I89" s="46"/>
      <c r="J89" s="46">
        <v>1560</v>
      </c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24"/>
      <c r="W89" s="24"/>
      <c r="X89" s="24"/>
      <c r="Y89" s="24"/>
      <c r="Z89" s="24"/>
    </row>
    <row r="90" spans="1:26" ht="144">
      <c r="A90" s="38">
        <v>19</v>
      </c>
      <c r="B90" s="39" t="s">
        <v>151</v>
      </c>
      <c r="C90" s="40">
        <v>0.04</v>
      </c>
      <c r="D90" s="41">
        <v>742.34</v>
      </c>
      <c r="E90" s="42" t="s">
        <v>152</v>
      </c>
      <c r="F90" s="41"/>
      <c r="G90" s="41">
        <v>30</v>
      </c>
      <c r="H90" s="41" t="s">
        <v>153</v>
      </c>
      <c r="I90" s="41"/>
      <c r="J90" s="41">
        <v>367</v>
      </c>
      <c r="K90" s="42" t="s">
        <v>154</v>
      </c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24"/>
      <c r="W90" s="24"/>
      <c r="X90" s="24"/>
      <c r="Y90" s="24"/>
      <c r="Z90" s="24"/>
    </row>
    <row r="91" spans="1:26">
      <c r="A91" s="43"/>
      <c r="B91" s="44" t="s">
        <v>155</v>
      </c>
      <c r="C91" s="45" t="s">
        <v>59</v>
      </c>
      <c r="D91" s="46"/>
      <c r="E91" s="47"/>
      <c r="F91" s="46"/>
      <c r="G91" s="46">
        <v>36</v>
      </c>
      <c r="H91" s="46"/>
      <c r="I91" s="46"/>
      <c r="J91" s="46">
        <v>460</v>
      </c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24"/>
      <c r="W91" s="24"/>
      <c r="X91" s="24"/>
      <c r="Y91" s="24"/>
      <c r="Z91" s="24"/>
    </row>
    <row r="92" spans="1:26" ht="24">
      <c r="A92" s="43"/>
      <c r="B92" s="44" t="s">
        <v>156</v>
      </c>
      <c r="C92" s="45" t="s">
        <v>61</v>
      </c>
      <c r="D92" s="46"/>
      <c r="E92" s="47"/>
      <c r="F92" s="46"/>
      <c r="G92" s="46">
        <v>21</v>
      </c>
      <c r="H92" s="46"/>
      <c r="I92" s="46"/>
      <c r="J92" s="46">
        <v>269</v>
      </c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24"/>
      <c r="W92" s="24"/>
      <c r="X92" s="24"/>
      <c r="Y92" s="24"/>
      <c r="Z92" s="24"/>
    </row>
    <row r="93" spans="1:26">
      <c r="A93" s="43"/>
      <c r="B93" s="44" t="s">
        <v>38</v>
      </c>
      <c r="C93" s="45" t="s">
        <v>39</v>
      </c>
      <c r="D93" s="46"/>
      <c r="E93" s="47"/>
      <c r="F93" s="46"/>
      <c r="G93" s="46">
        <v>87</v>
      </c>
      <c r="H93" s="46"/>
      <c r="I93" s="46"/>
      <c r="J93" s="46">
        <v>1096</v>
      </c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24"/>
      <c r="W93" s="24"/>
      <c r="X93" s="24"/>
      <c r="Y93" s="24"/>
      <c r="Z93" s="24"/>
    </row>
    <row r="94" spans="1:26" ht="144">
      <c r="A94" s="38">
        <v>20</v>
      </c>
      <c r="B94" s="39" t="s">
        <v>157</v>
      </c>
      <c r="C94" s="40">
        <v>1</v>
      </c>
      <c r="D94" s="41">
        <v>32.159999999999997</v>
      </c>
      <c r="E94" s="42" t="s">
        <v>158</v>
      </c>
      <c r="F94" s="41">
        <v>1.29</v>
      </c>
      <c r="G94" s="41">
        <v>32</v>
      </c>
      <c r="H94" s="41" t="s">
        <v>159</v>
      </c>
      <c r="I94" s="41">
        <v>1</v>
      </c>
      <c r="J94" s="41">
        <v>236</v>
      </c>
      <c r="K94" s="42" t="s">
        <v>160</v>
      </c>
      <c r="L94" s="42"/>
      <c r="M94" s="42"/>
      <c r="N94" s="42"/>
      <c r="O94" s="42"/>
      <c r="P94" s="42"/>
      <c r="Q94" s="42"/>
      <c r="R94" s="42"/>
      <c r="S94" s="42"/>
      <c r="T94" s="42"/>
      <c r="U94" s="42">
        <v>8</v>
      </c>
      <c r="V94" s="24"/>
      <c r="W94" s="24"/>
      <c r="X94" s="24"/>
      <c r="Y94" s="24"/>
      <c r="Z94" s="24"/>
    </row>
    <row r="95" spans="1:26">
      <c r="A95" s="43"/>
      <c r="B95" s="44" t="s">
        <v>161</v>
      </c>
      <c r="C95" s="45" t="s">
        <v>59</v>
      </c>
      <c r="D95" s="46"/>
      <c r="E95" s="47"/>
      <c r="F95" s="46"/>
      <c r="G95" s="46">
        <v>17</v>
      </c>
      <c r="H95" s="46"/>
      <c r="I95" s="46"/>
      <c r="J95" s="46">
        <v>213</v>
      </c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24"/>
      <c r="W95" s="24"/>
      <c r="X95" s="24"/>
      <c r="Y95" s="24"/>
      <c r="Z95" s="24"/>
    </row>
    <row r="96" spans="1:26" ht="24">
      <c r="A96" s="43"/>
      <c r="B96" s="44" t="s">
        <v>162</v>
      </c>
      <c r="C96" s="45" t="s">
        <v>61</v>
      </c>
      <c r="D96" s="46"/>
      <c r="E96" s="47"/>
      <c r="F96" s="46"/>
      <c r="G96" s="46">
        <v>10</v>
      </c>
      <c r="H96" s="46"/>
      <c r="I96" s="46"/>
      <c r="J96" s="46">
        <v>125</v>
      </c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24"/>
      <c r="W96" s="24"/>
      <c r="X96" s="24"/>
      <c r="Y96" s="24"/>
      <c r="Z96" s="24"/>
    </row>
    <row r="97" spans="1:26">
      <c r="A97" s="43"/>
      <c r="B97" s="44" t="s">
        <v>38</v>
      </c>
      <c r="C97" s="45" t="s">
        <v>39</v>
      </c>
      <c r="D97" s="46"/>
      <c r="E97" s="47"/>
      <c r="F97" s="46"/>
      <c r="G97" s="46">
        <v>59</v>
      </c>
      <c r="H97" s="46"/>
      <c r="I97" s="46"/>
      <c r="J97" s="46">
        <v>574</v>
      </c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24"/>
      <c r="W97" s="24"/>
      <c r="X97" s="24"/>
      <c r="Y97" s="24"/>
      <c r="Z97" s="24"/>
    </row>
    <row r="98" spans="1:26" ht="168">
      <c r="A98" s="38">
        <v>21</v>
      </c>
      <c r="B98" s="39" t="s">
        <v>75</v>
      </c>
      <c r="C98" s="40">
        <v>2</v>
      </c>
      <c r="D98" s="41">
        <v>226</v>
      </c>
      <c r="E98" s="42" t="s">
        <v>76</v>
      </c>
      <c r="F98" s="41"/>
      <c r="G98" s="41">
        <v>452</v>
      </c>
      <c r="H98" s="41" t="s">
        <v>77</v>
      </c>
      <c r="I98" s="41"/>
      <c r="J98" s="41">
        <v>2371</v>
      </c>
      <c r="K98" s="42" t="s">
        <v>78</v>
      </c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24"/>
      <c r="W98" s="24"/>
      <c r="X98" s="24"/>
      <c r="Y98" s="24"/>
      <c r="Z98" s="24"/>
    </row>
    <row r="99" spans="1:26" ht="144">
      <c r="A99" s="38">
        <v>22</v>
      </c>
      <c r="B99" s="39" t="s">
        <v>79</v>
      </c>
      <c r="C99" s="40">
        <v>2</v>
      </c>
      <c r="D99" s="41">
        <v>86.01</v>
      </c>
      <c r="E99" s="42" t="s">
        <v>80</v>
      </c>
      <c r="F99" s="41" t="s">
        <v>81</v>
      </c>
      <c r="G99" s="41">
        <v>172</v>
      </c>
      <c r="H99" s="41" t="s">
        <v>163</v>
      </c>
      <c r="I99" s="41" t="s">
        <v>164</v>
      </c>
      <c r="J99" s="41">
        <v>978</v>
      </c>
      <c r="K99" s="42" t="s">
        <v>165</v>
      </c>
      <c r="L99" s="42"/>
      <c r="M99" s="42"/>
      <c r="N99" s="42"/>
      <c r="O99" s="42"/>
      <c r="P99" s="42"/>
      <c r="Q99" s="42"/>
      <c r="R99" s="42"/>
      <c r="S99" s="42"/>
      <c r="T99" s="42"/>
      <c r="U99" s="42" t="s">
        <v>166</v>
      </c>
      <c r="V99" s="24"/>
      <c r="W99" s="24"/>
      <c r="X99" s="24"/>
      <c r="Y99" s="24"/>
      <c r="Z99" s="24"/>
    </row>
    <row r="100" spans="1:26">
      <c r="A100" s="43"/>
      <c r="B100" s="44" t="s">
        <v>167</v>
      </c>
      <c r="C100" s="45" t="s">
        <v>59</v>
      </c>
      <c r="D100" s="46"/>
      <c r="E100" s="47"/>
      <c r="F100" s="46"/>
      <c r="G100" s="46">
        <v>29</v>
      </c>
      <c r="H100" s="46"/>
      <c r="I100" s="46"/>
      <c r="J100" s="46">
        <v>361</v>
      </c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24"/>
      <c r="W100" s="24"/>
      <c r="X100" s="24"/>
      <c r="Y100" s="24"/>
      <c r="Z100" s="24"/>
    </row>
    <row r="101" spans="1:26" ht="24">
      <c r="A101" s="43"/>
      <c r="B101" s="44" t="s">
        <v>168</v>
      </c>
      <c r="C101" s="45" t="s">
        <v>61</v>
      </c>
      <c r="D101" s="46"/>
      <c r="E101" s="47"/>
      <c r="F101" s="46"/>
      <c r="G101" s="46">
        <v>17</v>
      </c>
      <c r="H101" s="46"/>
      <c r="I101" s="46"/>
      <c r="J101" s="46">
        <v>211</v>
      </c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24"/>
      <c r="W101" s="24"/>
      <c r="X101" s="24"/>
      <c r="Y101" s="24"/>
      <c r="Z101" s="24"/>
    </row>
    <row r="102" spans="1:26">
      <c r="A102" s="43"/>
      <c r="B102" s="44" t="s">
        <v>38</v>
      </c>
      <c r="C102" s="45" t="s">
        <v>39</v>
      </c>
      <c r="D102" s="46"/>
      <c r="E102" s="47"/>
      <c r="F102" s="46"/>
      <c r="G102" s="46">
        <v>218</v>
      </c>
      <c r="H102" s="46"/>
      <c r="I102" s="46"/>
      <c r="J102" s="46">
        <v>1550</v>
      </c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24"/>
      <c r="W102" s="24"/>
      <c r="X102" s="24"/>
      <c r="Y102" s="24"/>
      <c r="Z102" s="24"/>
    </row>
    <row r="103" spans="1:26" ht="144">
      <c r="A103" s="38">
        <v>23</v>
      </c>
      <c r="B103" s="39" t="s">
        <v>97</v>
      </c>
      <c r="C103" s="40">
        <v>0.152</v>
      </c>
      <c r="D103" s="41">
        <v>345.24</v>
      </c>
      <c r="E103" s="42" t="s">
        <v>98</v>
      </c>
      <c r="F103" s="41" t="s">
        <v>99</v>
      </c>
      <c r="G103" s="41">
        <v>52</v>
      </c>
      <c r="H103" s="41" t="s">
        <v>169</v>
      </c>
      <c r="I103" s="41">
        <v>2</v>
      </c>
      <c r="J103" s="41">
        <v>316</v>
      </c>
      <c r="K103" s="42" t="s">
        <v>170</v>
      </c>
      <c r="L103" s="42"/>
      <c r="M103" s="42"/>
      <c r="N103" s="42"/>
      <c r="O103" s="42"/>
      <c r="P103" s="42"/>
      <c r="Q103" s="42"/>
      <c r="R103" s="42"/>
      <c r="S103" s="42"/>
      <c r="T103" s="42"/>
      <c r="U103" s="42">
        <v>8</v>
      </c>
      <c r="V103" s="24"/>
      <c r="W103" s="24"/>
      <c r="X103" s="24"/>
      <c r="Y103" s="24"/>
      <c r="Z103" s="24"/>
    </row>
    <row r="104" spans="1:26" ht="24">
      <c r="A104" s="43"/>
      <c r="B104" s="44" t="s">
        <v>171</v>
      </c>
      <c r="C104" s="45" t="s">
        <v>104</v>
      </c>
      <c r="D104" s="46"/>
      <c r="E104" s="47"/>
      <c r="F104" s="46"/>
      <c r="G104" s="46">
        <v>10</v>
      </c>
      <c r="H104" s="46"/>
      <c r="I104" s="46"/>
      <c r="J104" s="46">
        <v>127</v>
      </c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24"/>
      <c r="W104" s="24"/>
      <c r="X104" s="24"/>
      <c r="Y104" s="24"/>
      <c r="Z104" s="24"/>
    </row>
    <row r="105" spans="1:26" ht="24">
      <c r="A105" s="43"/>
      <c r="B105" s="44" t="s">
        <v>172</v>
      </c>
      <c r="C105" s="45" t="s">
        <v>106</v>
      </c>
      <c r="D105" s="46"/>
      <c r="E105" s="47"/>
      <c r="F105" s="46"/>
      <c r="G105" s="46">
        <v>7</v>
      </c>
      <c r="H105" s="46"/>
      <c r="I105" s="46"/>
      <c r="J105" s="46">
        <v>94</v>
      </c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24"/>
      <c r="W105" s="24"/>
      <c r="X105" s="24"/>
      <c r="Y105" s="24"/>
      <c r="Z105" s="24"/>
    </row>
    <row r="106" spans="1:26">
      <c r="A106" s="43"/>
      <c r="B106" s="44" t="s">
        <v>38</v>
      </c>
      <c r="C106" s="45" t="s">
        <v>39</v>
      </c>
      <c r="D106" s="46"/>
      <c r="E106" s="47"/>
      <c r="F106" s="46"/>
      <c r="G106" s="46">
        <v>69</v>
      </c>
      <c r="H106" s="46"/>
      <c r="I106" s="46"/>
      <c r="J106" s="46">
        <v>537</v>
      </c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24"/>
      <c r="W106" s="24"/>
      <c r="X106" s="24"/>
      <c r="Y106" s="24"/>
      <c r="Z106" s="24"/>
    </row>
    <row r="107" spans="1:26" ht="180">
      <c r="A107" s="38">
        <v>24</v>
      </c>
      <c r="B107" s="39" t="s">
        <v>107</v>
      </c>
      <c r="C107" s="40">
        <v>0.48799999999999999</v>
      </c>
      <c r="D107" s="41">
        <v>779.66</v>
      </c>
      <c r="E107" s="42" t="s">
        <v>108</v>
      </c>
      <c r="F107" s="41">
        <v>72.56</v>
      </c>
      <c r="G107" s="41">
        <v>380</v>
      </c>
      <c r="H107" s="41" t="s">
        <v>173</v>
      </c>
      <c r="I107" s="41">
        <v>35</v>
      </c>
      <c r="J107" s="41">
        <v>2749</v>
      </c>
      <c r="K107" s="42" t="s">
        <v>174</v>
      </c>
      <c r="L107" s="42"/>
      <c r="M107" s="42"/>
      <c r="N107" s="42"/>
      <c r="O107" s="42"/>
      <c r="P107" s="42"/>
      <c r="Q107" s="42"/>
      <c r="R107" s="42"/>
      <c r="S107" s="42"/>
      <c r="T107" s="42"/>
      <c r="U107" s="42">
        <v>212</v>
      </c>
      <c r="V107" s="24"/>
      <c r="W107" s="24"/>
      <c r="X107" s="24"/>
      <c r="Y107" s="24"/>
      <c r="Z107" s="24"/>
    </row>
    <row r="108" spans="1:26" ht="24">
      <c r="A108" s="43"/>
      <c r="B108" s="44" t="s">
        <v>175</v>
      </c>
      <c r="C108" s="45" t="s">
        <v>112</v>
      </c>
      <c r="D108" s="46"/>
      <c r="E108" s="47"/>
      <c r="F108" s="46"/>
      <c r="G108" s="46">
        <v>118</v>
      </c>
      <c r="H108" s="46"/>
      <c r="I108" s="46"/>
      <c r="J108" s="46">
        <v>1477</v>
      </c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24"/>
      <c r="W108" s="24"/>
      <c r="X108" s="24"/>
      <c r="Y108" s="24"/>
      <c r="Z108" s="24"/>
    </row>
    <row r="109" spans="1:26" ht="24">
      <c r="A109" s="43"/>
      <c r="B109" s="44" t="s">
        <v>176</v>
      </c>
      <c r="C109" s="45" t="s">
        <v>106</v>
      </c>
      <c r="D109" s="46"/>
      <c r="E109" s="47"/>
      <c r="F109" s="46"/>
      <c r="G109" s="46">
        <v>78</v>
      </c>
      <c r="H109" s="46"/>
      <c r="I109" s="46"/>
      <c r="J109" s="46">
        <v>985</v>
      </c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24"/>
      <c r="W109" s="24"/>
      <c r="X109" s="24"/>
      <c r="Y109" s="24"/>
      <c r="Z109" s="24"/>
    </row>
    <row r="110" spans="1:26">
      <c r="A110" s="43"/>
      <c r="B110" s="44" t="s">
        <v>38</v>
      </c>
      <c r="C110" s="45" t="s">
        <v>39</v>
      </c>
      <c r="D110" s="46"/>
      <c r="E110" s="47"/>
      <c r="F110" s="46"/>
      <c r="G110" s="46">
        <v>576</v>
      </c>
      <c r="H110" s="46"/>
      <c r="I110" s="46"/>
      <c r="J110" s="46">
        <v>5211</v>
      </c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24"/>
      <c r="W110" s="24"/>
      <c r="X110" s="24"/>
      <c r="Y110" s="24"/>
      <c r="Z110" s="24"/>
    </row>
    <row r="111" spans="1:26" ht="156">
      <c r="A111" s="38">
        <v>25</v>
      </c>
      <c r="B111" s="39" t="s">
        <v>177</v>
      </c>
      <c r="C111" s="40">
        <v>0.60509999999999997</v>
      </c>
      <c r="D111" s="41">
        <v>333</v>
      </c>
      <c r="E111" s="42" t="s">
        <v>178</v>
      </c>
      <c r="F111" s="41"/>
      <c r="G111" s="41">
        <v>201</v>
      </c>
      <c r="H111" s="41" t="s">
        <v>179</v>
      </c>
      <c r="I111" s="41"/>
      <c r="J111" s="41">
        <v>1080</v>
      </c>
      <c r="K111" s="42" t="s">
        <v>180</v>
      </c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24"/>
      <c r="W111" s="24"/>
      <c r="X111" s="24"/>
      <c r="Y111" s="24"/>
      <c r="Z111" s="24"/>
    </row>
    <row r="112" spans="1:26" ht="156">
      <c r="A112" s="38">
        <v>26</v>
      </c>
      <c r="B112" s="39" t="s">
        <v>118</v>
      </c>
      <c r="C112" s="40">
        <v>0.17199999999999999</v>
      </c>
      <c r="D112" s="41">
        <v>1105.55</v>
      </c>
      <c r="E112" s="42" t="s">
        <v>119</v>
      </c>
      <c r="F112" s="41">
        <v>73.040000000000006</v>
      </c>
      <c r="G112" s="41">
        <v>190</v>
      </c>
      <c r="H112" s="41" t="s">
        <v>181</v>
      </c>
      <c r="I112" s="41">
        <v>13</v>
      </c>
      <c r="J112" s="41">
        <v>1505</v>
      </c>
      <c r="K112" s="42" t="s">
        <v>182</v>
      </c>
      <c r="L112" s="42"/>
      <c r="M112" s="42"/>
      <c r="N112" s="42"/>
      <c r="O112" s="42"/>
      <c r="P112" s="42"/>
      <c r="Q112" s="42"/>
      <c r="R112" s="42"/>
      <c r="S112" s="42"/>
      <c r="T112" s="42"/>
      <c r="U112" s="42">
        <v>71</v>
      </c>
      <c r="V112" s="24"/>
      <c r="W112" s="24"/>
      <c r="X112" s="24"/>
      <c r="Y112" s="24"/>
      <c r="Z112" s="24"/>
    </row>
    <row r="113" spans="1:26" ht="24">
      <c r="A113" s="43"/>
      <c r="B113" s="44" t="s">
        <v>183</v>
      </c>
      <c r="C113" s="45" t="s">
        <v>112</v>
      </c>
      <c r="D113" s="46"/>
      <c r="E113" s="47"/>
      <c r="F113" s="46"/>
      <c r="G113" s="46">
        <v>62</v>
      </c>
      <c r="H113" s="46"/>
      <c r="I113" s="46"/>
      <c r="J113" s="46">
        <v>781</v>
      </c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24"/>
      <c r="W113" s="24"/>
      <c r="X113" s="24"/>
      <c r="Y113" s="24"/>
      <c r="Z113" s="24"/>
    </row>
    <row r="114" spans="1:26" ht="24">
      <c r="A114" s="43"/>
      <c r="B114" s="44" t="s">
        <v>184</v>
      </c>
      <c r="C114" s="45" t="s">
        <v>106</v>
      </c>
      <c r="D114" s="46"/>
      <c r="E114" s="47"/>
      <c r="F114" s="46"/>
      <c r="G114" s="46">
        <v>41</v>
      </c>
      <c r="H114" s="46"/>
      <c r="I114" s="46"/>
      <c r="J114" s="46">
        <v>521</v>
      </c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24"/>
      <c r="W114" s="24"/>
      <c r="X114" s="24"/>
      <c r="Y114" s="24"/>
      <c r="Z114" s="24"/>
    </row>
    <row r="115" spans="1:26">
      <c r="A115" s="43"/>
      <c r="B115" s="44" t="s">
        <v>38</v>
      </c>
      <c r="C115" s="45" t="s">
        <v>39</v>
      </c>
      <c r="D115" s="46"/>
      <c r="E115" s="47"/>
      <c r="F115" s="46"/>
      <c r="G115" s="46">
        <v>293</v>
      </c>
      <c r="H115" s="46"/>
      <c r="I115" s="46"/>
      <c r="J115" s="46">
        <v>2807</v>
      </c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24"/>
      <c r="W115" s="24"/>
      <c r="X115" s="24"/>
      <c r="Y115" s="24"/>
      <c r="Z115" s="24"/>
    </row>
    <row r="116" spans="1:26" ht="144">
      <c r="A116" s="48">
        <v>27</v>
      </c>
      <c r="B116" s="49" t="s">
        <v>124</v>
      </c>
      <c r="C116" s="50">
        <v>19.78</v>
      </c>
      <c r="D116" s="51">
        <v>19.8</v>
      </c>
      <c r="E116" s="52" t="s">
        <v>125</v>
      </c>
      <c r="F116" s="51"/>
      <c r="G116" s="51">
        <v>392</v>
      </c>
      <c r="H116" s="51" t="s">
        <v>185</v>
      </c>
      <c r="I116" s="51"/>
      <c r="J116" s="51">
        <v>810</v>
      </c>
      <c r="K116" s="52" t="s">
        <v>186</v>
      </c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24"/>
      <c r="W116" s="24"/>
      <c r="X116" s="24"/>
      <c r="Y116" s="24"/>
      <c r="Z116" s="24"/>
    </row>
    <row r="117" spans="1:26" ht="21" customHeight="1">
      <c r="A117" s="64" t="s">
        <v>187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24"/>
      <c r="W117" s="24"/>
      <c r="X117" s="24"/>
      <c r="Y117" s="24"/>
      <c r="Z117" s="24"/>
    </row>
    <row r="118" spans="1:26" ht="60">
      <c r="A118" s="38">
        <v>28</v>
      </c>
      <c r="B118" s="39" t="s">
        <v>188</v>
      </c>
      <c r="C118" s="40">
        <v>1.44</v>
      </c>
      <c r="D118" s="41">
        <v>495.59</v>
      </c>
      <c r="E118" s="42" t="s">
        <v>189</v>
      </c>
      <c r="F118" s="41" t="s">
        <v>190</v>
      </c>
      <c r="G118" s="41">
        <v>714</v>
      </c>
      <c r="H118" s="41" t="s">
        <v>191</v>
      </c>
      <c r="I118" s="41" t="s">
        <v>192</v>
      </c>
      <c r="J118" s="41">
        <v>6565</v>
      </c>
      <c r="K118" s="42" t="s">
        <v>193</v>
      </c>
      <c r="L118" s="42"/>
      <c r="M118" s="42"/>
      <c r="N118" s="42"/>
      <c r="O118" s="42"/>
      <c r="P118" s="42"/>
      <c r="Q118" s="42"/>
      <c r="R118" s="42"/>
      <c r="S118" s="42"/>
      <c r="T118" s="42"/>
      <c r="U118" s="42" t="s">
        <v>194</v>
      </c>
      <c r="V118" s="24"/>
      <c r="W118" s="24"/>
      <c r="X118" s="24"/>
      <c r="Y118" s="24"/>
      <c r="Z118" s="24"/>
    </row>
    <row r="119" spans="1:26">
      <c r="A119" s="43"/>
      <c r="B119" s="44" t="s">
        <v>195</v>
      </c>
      <c r="C119" s="45" t="s">
        <v>196</v>
      </c>
      <c r="D119" s="46"/>
      <c r="E119" s="47"/>
      <c r="F119" s="46"/>
      <c r="G119" s="46">
        <v>418</v>
      </c>
      <c r="H119" s="46"/>
      <c r="I119" s="46"/>
      <c r="J119" s="46">
        <v>5257</v>
      </c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24"/>
      <c r="W119" s="24"/>
      <c r="X119" s="24"/>
      <c r="Y119" s="24"/>
      <c r="Z119" s="24"/>
    </row>
    <row r="120" spans="1:26">
      <c r="A120" s="43"/>
      <c r="B120" s="44" t="s">
        <v>197</v>
      </c>
      <c r="C120" s="45" t="s">
        <v>198</v>
      </c>
      <c r="D120" s="46"/>
      <c r="E120" s="47"/>
      <c r="F120" s="46"/>
      <c r="G120" s="46">
        <v>263</v>
      </c>
      <c r="H120" s="46"/>
      <c r="I120" s="46"/>
      <c r="J120" s="46">
        <v>3310</v>
      </c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24"/>
      <c r="W120" s="24"/>
      <c r="X120" s="24"/>
      <c r="Y120" s="24"/>
      <c r="Z120" s="24"/>
    </row>
    <row r="121" spans="1:26">
      <c r="A121" s="43"/>
      <c r="B121" s="44" t="s">
        <v>38</v>
      </c>
      <c r="C121" s="45" t="s">
        <v>39</v>
      </c>
      <c r="D121" s="46"/>
      <c r="E121" s="47"/>
      <c r="F121" s="46"/>
      <c r="G121" s="46">
        <v>1395</v>
      </c>
      <c r="H121" s="46"/>
      <c r="I121" s="46"/>
      <c r="J121" s="46">
        <v>15132</v>
      </c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24"/>
      <c r="W121" s="24"/>
      <c r="X121" s="24"/>
      <c r="Y121" s="24"/>
      <c r="Z121" s="24"/>
    </row>
    <row r="122" spans="1:26" ht="60">
      <c r="A122" s="48">
        <v>29</v>
      </c>
      <c r="B122" s="49" t="s">
        <v>199</v>
      </c>
      <c r="C122" s="50">
        <v>4</v>
      </c>
      <c r="D122" s="51">
        <v>324.86</v>
      </c>
      <c r="E122" s="52" t="s">
        <v>200</v>
      </c>
      <c r="F122" s="51"/>
      <c r="G122" s="51">
        <v>1299</v>
      </c>
      <c r="H122" s="51" t="s">
        <v>201</v>
      </c>
      <c r="I122" s="51"/>
      <c r="J122" s="51">
        <v>8600</v>
      </c>
      <c r="K122" s="52" t="s">
        <v>202</v>
      </c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24"/>
      <c r="W122" s="24"/>
      <c r="X122" s="24"/>
      <c r="Y122" s="24"/>
      <c r="Z122" s="24"/>
    </row>
    <row r="123" spans="1:26" ht="36">
      <c r="A123" s="62" t="s">
        <v>203</v>
      </c>
      <c r="B123" s="62"/>
      <c r="C123" s="62"/>
      <c r="D123" s="62"/>
      <c r="E123" s="62"/>
      <c r="F123" s="62"/>
      <c r="G123" s="53">
        <v>16783</v>
      </c>
      <c r="H123" s="53" t="s">
        <v>204</v>
      </c>
      <c r="I123" s="53" t="s">
        <v>205</v>
      </c>
      <c r="J123" s="53">
        <v>95238</v>
      </c>
      <c r="K123" s="53" t="s">
        <v>206</v>
      </c>
      <c r="L123" s="53"/>
      <c r="M123" s="53"/>
      <c r="N123" s="53"/>
      <c r="O123" s="53"/>
      <c r="P123" s="53"/>
      <c r="Q123" s="53"/>
      <c r="R123" s="53"/>
      <c r="S123" s="53"/>
      <c r="T123" s="53"/>
      <c r="U123" s="53" t="s">
        <v>207</v>
      </c>
      <c r="V123" s="24"/>
      <c r="W123" s="24"/>
      <c r="X123" s="24"/>
      <c r="Y123" s="24"/>
      <c r="Z123" s="24"/>
    </row>
    <row r="124" spans="1:26">
      <c r="A124" s="62" t="s">
        <v>208</v>
      </c>
      <c r="B124" s="62"/>
      <c r="C124" s="62"/>
      <c r="D124" s="62"/>
      <c r="E124" s="62"/>
      <c r="F124" s="62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24"/>
      <c r="W124" s="24"/>
      <c r="X124" s="24"/>
      <c r="Y124" s="24"/>
      <c r="Z124" s="24"/>
    </row>
    <row r="125" spans="1:26">
      <c r="A125" s="62" t="s">
        <v>209</v>
      </c>
      <c r="B125" s="62"/>
      <c r="C125" s="62"/>
      <c r="D125" s="62"/>
      <c r="E125" s="62"/>
      <c r="F125" s="62"/>
      <c r="G125" s="53">
        <v>2289</v>
      </c>
      <c r="H125" s="53"/>
      <c r="I125" s="53"/>
      <c r="J125" s="53">
        <v>28782</v>
      </c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24"/>
      <c r="W125" s="24"/>
      <c r="X125" s="24"/>
      <c r="Y125" s="24"/>
      <c r="Z125" s="24"/>
    </row>
    <row r="126" spans="1:26">
      <c r="A126" s="62" t="s">
        <v>210</v>
      </c>
      <c r="B126" s="62"/>
      <c r="C126" s="62"/>
      <c r="D126" s="62"/>
      <c r="E126" s="62"/>
      <c r="F126" s="62"/>
      <c r="G126" s="53">
        <v>11860</v>
      </c>
      <c r="H126" s="53"/>
      <c r="I126" s="53"/>
      <c r="J126" s="53">
        <v>53662</v>
      </c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24"/>
      <c r="W126" s="24"/>
      <c r="X126" s="24"/>
      <c r="Y126" s="24"/>
      <c r="Z126" s="24"/>
    </row>
    <row r="127" spans="1:26">
      <c r="A127" s="62" t="s">
        <v>211</v>
      </c>
      <c r="B127" s="62"/>
      <c r="C127" s="62"/>
      <c r="D127" s="62"/>
      <c r="E127" s="62"/>
      <c r="F127" s="62"/>
      <c r="G127" s="53">
        <v>2964</v>
      </c>
      <c r="H127" s="53"/>
      <c r="I127" s="53"/>
      <c r="J127" s="53">
        <v>16950</v>
      </c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24"/>
      <c r="W127" s="24"/>
      <c r="X127" s="24"/>
      <c r="Y127" s="24"/>
      <c r="Z127" s="24"/>
    </row>
    <row r="128" spans="1:26">
      <c r="A128" s="63" t="s">
        <v>212</v>
      </c>
      <c r="B128" s="63"/>
      <c r="C128" s="63"/>
      <c r="D128" s="63"/>
      <c r="E128" s="63"/>
      <c r="F128" s="63"/>
      <c r="G128" s="54">
        <v>2530</v>
      </c>
      <c r="H128" s="54"/>
      <c r="I128" s="54"/>
      <c r="J128" s="54">
        <v>31832</v>
      </c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24"/>
      <c r="W128" s="24"/>
      <c r="X128" s="24"/>
      <c r="Y128" s="24"/>
      <c r="Z128" s="24"/>
    </row>
    <row r="129" spans="1:26">
      <c r="A129" s="63" t="s">
        <v>213</v>
      </c>
      <c r="B129" s="63"/>
      <c r="C129" s="63"/>
      <c r="D129" s="63"/>
      <c r="E129" s="63"/>
      <c r="F129" s="63"/>
      <c r="G129" s="54">
        <v>1528</v>
      </c>
      <c r="H129" s="54"/>
      <c r="I129" s="54"/>
      <c r="J129" s="54">
        <v>19310</v>
      </c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24"/>
      <c r="W129" s="24"/>
      <c r="X129" s="24"/>
      <c r="Y129" s="24"/>
      <c r="Z129" s="24"/>
    </row>
    <row r="130" spans="1:26">
      <c r="A130" s="63" t="s">
        <v>214</v>
      </c>
      <c r="B130" s="63"/>
      <c r="C130" s="63"/>
      <c r="D130" s="63"/>
      <c r="E130" s="63"/>
      <c r="F130" s="63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24"/>
      <c r="W130" s="24"/>
      <c r="X130" s="24"/>
      <c r="Y130" s="24"/>
      <c r="Z130" s="24"/>
    </row>
    <row r="131" spans="1:26">
      <c r="A131" s="62" t="s">
        <v>215</v>
      </c>
      <c r="B131" s="62"/>
      <c r="C131" s="62"/>
      <c r="D131" s="62"/>
      <c r="E131" s="62"/>
      <c r="F131" s="62"/>
      <c r="G131" s="53">
        <v>846</v>
      </c>
      <c r="H131" s="53"/>
      <c r="I131" s="53"/>
      <c r="J131" s="53">
        <v>6332</v>
      </c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24"/>
      <c r="W131" s="24"/>
      <c r="X131" s="24"/>
      <c r="Y131" s="24"/>
      <c r="Z131" s="24"/>
    </row>
    <row r="132" spans="1:26">
      <c r="A132" s="62" t="s">
        <v>216</v>
      </c>
      <c r="B132" s="62"/>
      <c r="C132" s="62"/>
      <c r="D132" s="62"/>
      <c r="E132" s="62"/>
      <c r="F132" s="62"/>
      <c r="G132" s="53">
        <v>185</v>
      </c>
      <c r="H132" s="53"/>
      <c r="I132" s="53"/>
      <c r="J132" s="53">
        <v>2316</v>
      </c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24"/>
      <c r="W132" s="24"/>
      <c r="X132" s="24"/>
      <c r="Y132" s="24"/>
      <c r="Z132" s="24"/>
    </row>
    <row r="133" spans="1:26">
      <c r="A133" s="62" t="s">
        <v>217</v>
      </c>
      <c r="B133" s="62"/>
      <c r="C133" s="62"/>
      <c r="D133" s="62"/>
      <c r="E133" s="62"/>
      <c r="F133" s="62"/>
      <c r="G133" s="53">
        <v>12281</v>
      </c>
      <c r="H133" s="53"/>
      <c r="I133" s="53"/>
      <c r="J133" s="53">
        <v>82695</v>
      </c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24"/>
      <c r="W133" s="24"/>
      <c r="X133" s="24"/>
      <c r="Y133" s="24"/>
      <c r="Z133" s="24"/>
    </row>
    <row r="134" spans="1:26">
      <c r="A134" s="62" t="s">
        <v>218</v>
      </c>
      <c r="B134" s="62"/>
      <c r="C134" s="62"/>
      <c r="D134" s="62"/>
      <c r="E134" s="62"/>
      <c r="F134" s="62"/>
      <c r="G134" s="53">
        <v>201</v>
      </c>
      <c r="H134" s="53"/>
      <c r="I134" s="53"/>
      <c r="J134" s="53">
        <v>1558</v>
      </c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24"/>
      <c r="W134" s="24"/>
      <c r="X134" s="24"/>
      <c r="Y134" s="24"/>
      <c r="Z134" s="24"/>
    </row>
    <row r="135" spans="1:26">
      <c r="A135" s="62" t="s">
        <v>219</v>
      </c>
      <c r="B135" s="62"/>
      <c r="C135" s="62"/>
      <c r="D135" s="62"/>
      <c r="E135" s="62"/>
      <c r="F135" s="62"/>
      <c r="G135" s="53">
        <v>4634</v>
      </c>
      <c r="H135" s="53"/>
      <c r="I135" s="53"/>
      <c r="J135" s="53">
        <v>29747</v>
      </c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24"/>
      <c r="W135" s="24"/>
      <c r="X135" s="24"/>
      <c r="Y135" s="24"/>
      <c r="Z135" s="24"/>
    </row>
    <row r="136" spans="1:26">
      <c r="A136" s="62" t="s">
        <v>220</v>
      </c>
      <c r="B136" s="62"/>
      <c r="C136" s="62"/>
      <c r="D136" s="62"/>
      <c r="E136" s="62"/>
      <c r="F136" s="62"/>
      <c r="G136" s="53">
        <v>2694</v>
      </c>
      <c r="H136" s="53"/>
      <c r="I136" s="53"/>
      <c r="J136" s="53">
        <v>23732</v>
      </c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24"/>
      <c r="W136" s="24"/>
      <c r="X136" s="24"/>
      <c r="Y136" s="24"/>
      <c r="Z136" s="24"/>
    </row>
    <row r="137" spans="1:26">
      <c r="A137" s="62" t="s">
        <v>221</v>
      </c>
      <c r="B137" s="62"/>
      <c r="C137" s="62"/>
      <c r="D137" s="62"/>
      <c r="E137" s="62"/>
      <c r="F137" s="62"/>
      <c r="G137" s="53">
        <v>20841</v>
      </c>
      <c r="H137" s="53"/>
      <c r="I137" s="53"/>
      <c r="J137" s="53">
        <v>146380</v>
      </c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24"/>
      <c r="W137" s="24"/>
      <c r="X137" s="24"/>
      <c r="Y137" s="24"/>
      <c r="Z137" s="24"/>
    </row>
    <row r="138" spans="1:26">
      <c r="A138" s="62" t="s">
        <v>222</v>
      </c>
      <c r="B138" s="62"/>
      <c r="C138" s="62"/>
      <c r="D138" s="62"/>
      <c r="E138" s="62"/>
      <c r="F138" s="62"/>
      <c r="G138" s="53">
        <v>3751.38</v>
      </c>
      <c r="H138" s="53"/>
      <c r="I138" s="53"/>
      <c r="J138" s="53">
        <v>24551.82</v>
      </c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24"/>
      <c r="W138" s="24"/>
      <c r="X138" s="24"/>
      <c r="Y138" s="24"/>
      <c r="Z138" s="24"/>
    </row>
    <row r="139" spans="1:26">
      <c r="A139" s="63" t="s">
        <v>223</v>
      </c>
      <c r="B139" s="63"/>
      <c r="C139" s="63"/>
      <c r="D139" s="63"/>
      <c r="E139" s="63"/>
      <c r="F139" s="63"/>
      <c r="G139" s="54">
        <v>20470</v>
      </c>
      <c r="H139" s="54"/>
      <c r="I139" s="54"/>
      <c r="J139" s="54">
        <v>172728</v>
      </c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24"/>
      <c r="W139" s="24"/>
      <c r="X139" s="24"/>
      <c r="Y139" s="24"/>
      <c r="Z139" s="24"/>
    </row>
    <row r="140" spans="1:26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4"/>
      <c r="W140" s="24"/>
      <c r="X140" s="24"/>
      <c r="Y140" s="24"/>
      <c r="Z140" s="24"/>
    </row>
    <row r="141" spans="1:26">
      <c r="A141" s="25"/>
      <c r="B141" s="29" t="s">
        <v>24</v>
      </c>
      <c r="C141" s="30"/>
      <c r="D141" s="31"/>
      <c r="E141" s="31"/>
      <c r="F141" s="30"/>
      <c r="G141" s="32">
        <f>IF(ISBLANK(X22),"",ROUND(Y22/X22,2)*100)</f>
        <v>111.00000000000001</v>
      </c>
      <c r="H141" s="4"/>
      <c r="I141" s="4"/>
      <c r="J141" s="32">
        <f>IF(ISBLANK(X23),"",ROUND(Y23/X23,2)*100)</f>
        <v>111.00000000000001</v>
      </c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24"/>
      <c r="W141" s="24"/>
      <c r="X141" s="24"/>
      <c r="Y141" s="24"/>
      <c r="Z141" s="24"/>
    </row>
    <row r="142" spans="1:26">
      <c r="A142" s="25"/>
      <c r="B142" s="29" t="s">
        <v>25</v>
      </c>
      <c r="C142" s="30"/>
      <c r="D142" s="31"/>
      <c r="E142" s="31"/>
      <c r="F142" s="30"/>
      <c r="G142" s="20">
        <f>IF(ISBLANK(X22),"",ROUND(Z22/X22,2)*100)</f>
        <v>67</v>
      </c>
      <c r="H142" s="6"/>
      <c r="I142" s="6"/>
      <c r="J142" s="20">
        <f>IF(ISBLANK(X23),"",ROUND(Z23/X23,2)*100)</f>
        <v>67</v>
      </c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24"/>
      <c r="W142" s="24"/>
      <c r="X142" s="24"/>
      <c r="Y142" s="24"/>
      <c r="Z142" s="24"/>
    </row>
    <row r="143" spans="1:26">
      <c r="A143" s="5"/>
      <c r="B143" s="6" t="s">
        <v>227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24"/>
      <c r="W143" s="24"/>
      <c r="X143" s="24"/>
      <c r="Y143" s="24"/>
      <c r="Z143" s="24"/>
    </row>
    <row r="144" spans="1:26">
      <c r="A144" s="35" t="s">
        <v>26</v>
      </c>
      <c r="B144" s="6"/>
      <c r="C144" s="6" t="s">
        <v>228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2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35" t="s">
        <v>27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21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6"/>
      <c r="W147" s="6"/>
      <c r="X147" s="6"/>
      <c r="Y147" s="6"/>
      <c r="Z147" s="6"/>
    </row>
    <row r="148" spans="1:26">
      <c r="V148" s="26"/>
      <c r="W148" s="26"/>
      <c r="X148" s="26"/>
      <c r="Y148" s="26"/>
      <c r="Z148" s="26"/>
    </row>
  </sheetData>
  <mergeCells count="51">
    <mergeCell ref="A134:F134"/>
    <mergeCell ref="A133:F133"/>
    <mergeCell ref="A12:U12"/>
    <mergeCell ref="A136:F136"/>
    <mergeCell ref="A137:F137"/>
    <mergeCell ref="A127:F127"/>
    <mergeCell ref="A128:F128"/>
    <mergeCell ref="A13:U13"/>
    <mergeCell ref="A14:U14"/>
    <mergeCell ref="A15:U15"/>
    <mergeCell ref="A16:U16"/>
    <mergeCell ref="J18:U18"/>
    <mergeCell ref="G18:I18"/>
    <mergeCell ref="A28:A30"/>
    <mergeCell ref="B28:B30"/>
    <mergeCell ref="C28:C30"/>
    <mergeCell ref="A138:F138"/>
    <mergeCell ref="A139:F139"/>
    <mergeCell ref="A135:F135"/>
    <mergeCell ref="A32:U32"/>
    <mergeCell ref="A33:U33"/>
    <mergeCell ref="A78:U78"/>
    <mergeCell ref="A79:U79"/>
    <mergeCell ref="A117:U117"/>
    <mergeCell ref="A123:F123"/>
    <mergeCell ref="A129:F129"/>
    <mergeCell ref="A130:F130"/>
    <mergeCell ref="A131:F131"/>
    <mergeCell ref="A132:F132"/>
    <mergeCell ref="A124:F124"/>
    <mergeCell ref="A125:F125"/>
    <mergeCell ref="A126:F126"/>
    <mergeCell ref="D28:F28"/>
    <mergeCell ref="D29:D30"/>
    <mergeCell ref="J28:U28"/>
    <mergeCell ref="G29:G30"/>
    <mergeCell ref="G23:H23"/>
    <mergeCell ref="J23:K23"/>
    <mergeCell ref="J29:J30"/>
    <mergeCell ref="G28:I28"/>
    <mergeCell ref="I1:U1"/>
    <mergeCell ref="I3:U3"/>
    <mergeCell ref="I5:U5"/>
    <mergeCell ref="G22:H22"/>
    <mergeCell ref="J19:K19"/>
    <mergeCell ref="J22:K22"/>
    <mergeCell ref="G20:H20"/>
    <mergeCell ref="G21:H21"/>
    <mergeCell ref="J20:K20"/>
    <mergeCell ref="J21:K21"/>
    <mergeCell ref="G19:H19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85" fitToHeight="30000" orientation="landscape" r:id="rId1"/>
  <headerFooter alignWithMargins="0">
    <oddHeader>&amp;LГРАНД-Смета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Локальная смета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Стрехмет Максим</dc:creator>
  <cp:lastModifiedBy>User</cp:lastModifiedBy>
  <cp:lastPrinted>2018-03-06T04:23:31Z</cp:lastPrinted>
  <dcterms:created xsi:type="dcterms:W3CDTF">2003-01-28T12:33:10Z</dcterms:created>
  <dcterms:modified xsi:type="dcterms:W3CDTF">2018-04-28T09:14:41Z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