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80" yWindow="420" windowWidth="15000" windowHeight="7350"/>
  </bookViews>
  <sheets>
    <sheet name="Мои данные" sheetId="1" r:id="rId1"/>
  </sheets>
  <definedNames>
    <definedName name="_xlnm.Print_Titles" localSheetId="0">'Мои данные'!$34:$34</definedName>
  </definedNames>
  <calcPr calcId="124519"/>
</workbook>
</file>

<file path=xl/calcChain.xml><?xml version="1.0" encoding="utf-8"?>
<calcChain xmlns="http://schemas.openxmlformats.org/spreadsheetml/2006/main">
  <c r="J89" i="1"/>
  <c r="G89"/>
  <c r="J88"/>
  <c r="G88"/>
  <c r="A29"/>
  <c r="J27"/>
  <c r="G27"/>
  <c r="J26"/>
  <c r="G26"/>
  <c r="J25"/>
  <c r="G25"/>
  <c r="J24"/>
  <c r="G24"/>
  <c r="J23"/>
  <c r="G23"/>
</calcChain>
</file>

<file path=xl/comments1.xml><?xml version="1.0" encoding="utf-8"?>
<comments xmlns="http://schemas.openxmlformats.org/spreadsheetml/2006/main">
  <authors>
    <author>Пользователь</author>
    <author>Соседко А.Н.</author>
    <author>&lt;&gt;</author>
    <author>Сергей</author>
    <author>Alex</author>
    <author>onikitina</author>
    <author>Alex Sosedko</author>
  </authors>
  <commentList>
    <comment ref="A6" authorId="0">
      <text>
        <r>
          <rPr>
            <b/>
            <sz val="8"/>
            <rFont val="Tahoma"/>
            <charset val="204"/>
          </rPr>
          <t>Титул::&lt;подпись 200 атрибут 950 текст&gt;  &lt;подпись 200 значение&gt;</t>
        </r>
      </text>
    </comment>
    <comment ref="H6" authorId="1">
      <text>
        <r>
          <rPr>
            <b/>
            <sz val="8"/>
            <rFont val="Tahoma"/>
            <charset val="204"/>
          </rPr>
          <t>Титул::&lt;подпись 210 атрибут 950 текст&gt;  &lt;подпись 210 значение&gt;</t>
        </r>
      </text>
    </comment>
    <comment ref="A7" authorId="0">
      <text>
        <r>
          <rPr>
            <b/>
            <sz val="8"/>
            <rFont val="Tahoma"/>
            <charset val="204"/>
          </rPr>
          <t>Титул::_________________ /&lt;подпись 200 атрибут 950 значение&gt;/</t>
        </r>
      </text>
    </comment>
    <comment ref="H7" authorId="1">
      <text>
        <r>
          <rPr>
            <b/>
            <sz val="8"/>
            <rFont val="Tahoma"/>
            <charset val="204"/>
          </rPr>
          <t>Титул::_________________ /&lt;подпись 210 атрибут 950 значение&gt;/</t>
        </r>
      </text>
    </comment>
    <comment ref="A9" authorId="2">
      <text>
        <r>
          <rPr>
            <b/>
            <sz val="8"/>
            <rFont val="Tahoma"/>
            <charset val="204"/>
          </rPr>
          <t>Титул::&lt;Наименование стройки&gt;</t>
        </r>
      </text>
    </comment>
    <comment ref="A15" authorId="3">
      <text>
        <r>
          <rPr>
            <sz val="8"/>
            <rFont val="Tahoma"/>
            <charset val="204"/>
          </rPr>
          <t>Титул::&lt;Индекс/ЛН локальной сметы&gt;</t>
        </r>
      </text>
    </comment>
    <comment ref="A20" authorId="3">
      <text>
        <r>
          <rPr>
            <sz val="8"/>
            <rFont val="Tahoma"/>
            <charset val="204"/>
          </rPr>
          <t>Титул::&lt;Основание&gt;</t>
        </r>
      </text>
    </comment>
    <comment ref="G23" authorId="4">
      <text>
        <r>
          <rPr>
            <b/>
            <sz val="8"/>
            <rFont val="Tahoma"/>
            <charset val="204"/>
          </rPr>
          <t>ИтогоБазЦ::=&lt;Итого по расчету&gt;/1000</t>
        </r>
      </text>
    </comment>
    <comment ref="J23" authorId="4">
      <text>
        <r>
          <rPr>
            <b/>
            <sz val="8"/>
            <rFont val="Tahoma"/>
            <charset val="204"/>
          </rPr>
          <t>ИтогоРесМет::=&lt;Итого по расчету&gt;/1000</t>
        </r>
      </text>
    </comment>
    <comment ref="G24" authorId="4">
      <text>
        <r>
          <rPr>
            <b/>
            <sz val="8"/>
            <rFont val="Tahoma"/>
            <charset val="204"/>
          </rPr>
          <t>ИтогоБазЦ::=&lt;Итого Оборудование&gt;/1000</t>
        </r>
      </text>
    </comment>
    <comment ref="J24" authorId="4">
      <text>
        <r>
          <rPr>
            <b/>
            <sz val="8"/>
            <rFont val="Tahoma"/>
            <charset val="204"/>
          </rPr>
          <t>ИтогоРесМет::=&lt;Итого Оборудование&gt;/1000</t>
        </r>
      </text>
    </comment>
    <comment ref="G25" authorId="4">
      <text>
        <r>
          <rPr>
            <b/>
            <sz val="8"/>
            <rFont val="Tahoma"/>
            <charset val="204"/>
          </rPr>
          <t>ИтогоБазЦ::=&lt;Итого Монтажные работы &gt;/1000</t>
        </r>
      </text>
    </comment>
    <comment ref="J25" authorId="4">
      <text>
        <r>
          <rPr>
            <b/>
            <sz val="8"/>
            <rFont val="Tahoma"/>
            <charset val="204"/>
          </rPr>
          <t>ИтогоРесМет::=&lt;Итого Монтажные работы &gt;/1000</t>
        </r>
      </text>
    </comment>
    <comment ref="V26" authorId="5">
      <text>
        <r>
          <rPr>
            <b/>
            <sz val="8"/>
            <rFont val="Tahoma"/>
            <charset val="204"/>
          </rPr>
          <t>ИтогоБазЦ::&lt;Итого ТЗ с коэф. к итогам&gt;</t>
        </r>
      </text>
    </comment>
    <comment ref="W26" authorId="5">
      <text>
        <r>
          <rPr>
            <b/>
            <sz val="8"/>
            <rFont val="Tahoma"/>
            <charset val="204"/>
          </rPr>
          <t>ИтогоРесМет::&lt;Итого ТЗ с коэф. к итогам&gt;</t>
        </r>
      </text>
    </comment>
    <comment ref="X26" authorId="4">
      <text>
        <r>
          <rPr>
            <b/>
            <sz val="8"/>
            <rFont val="Tahoma"/>
            <charset val="204"/>
          </rPr>
          <t>ИтогоБазЦ::&lt;Итого ФОТ&gt;</t>
        </r>
      </text>
    </comment>
    <comment ref="Y26" authorId="4">
      <text>
        <r>
          <rPr>
            <b/>
            <sz val="8"/>
            <rFont val="Tahoma"/>
            <charset val="204"/>
          </rPr>
          <t>ИтогоБазЦ::&lt;Итого НР&gt;</t>
        </r>
      </text>
    </comment>
    <comment ref="Z26" authorId="4">
      <text>
        <r>
          <rPr>
            <b/>
            <sz val="8"/>
            <rFont val="Tahoma"/>
            <charset val="204"/>
          </rPr>
          <t>ИтогоБазЦ::&lt;Итого СП&gt;</t>
        </r>
      </text>
    </comment>
    <comment ref="G27" authorId="4">
      <text>
        <r>
          <rPr>
            <b/>
            <sz val="8"/>
            <rFont val="Tahoma"/>
            <charset val="204"/>
          </rPr>
          <t>ИтогоБазЦ::=&lt;Итого ФОТ с индексами&gt;/1000</t>
        </r>
      </text>
    </comment>
    <comment ref="J27" authorId="4">
      <text>
        <r>
          <rPr>
            <b/>
            <sz val="8"/>
            <rFont val="Tahoma"/>
            <charset val="204"/>
          </rPr>
          <t>ИтогоРесМет::=&lt;Итого ФОТ с индексами&gt;/1000</t>
        </r>
      </text>
    </comment>
    <comment ref="V27" authorId="5">
      <text>
        <r>
          <rPr>
            <b/>
            <sz val="8"/>
            <rFont val="Tahoma"/>
            <charset val="204"/>
          </rPr>
          <t>ИтогоБазЦ::&lt;Итого ТЗМ с коэф. к итогам&gt;</t>
        </r>
      </text>
    </comment>
    <comment ref="W27" authorId="5">
      <text>
        <r>
          <rPr>
            <b/>
            <sz val="8"/>
            <rFont val="Tahoma"/>
            <charset val="204"/>
          </rPr>
          <t>ИтогоРесМет::&lt;Итого ТЗМ с коэф. к итогам&gt;</t>
        </r>
      </text>
    </comment>
    <comment ref="X27" authorId="4">
      <text>
        <r>
          <rPr>
            <b/>
            <sz val="8"/>
            <rFont val="Tahoma"/>
            <charset val="204"/>
          </rPr>
          <t>ИтогоРесМет::&lt;Итого ФОТ&gt;</t>
        </r>
      </text>
    </comment>
    <comment ref="Y27" authorId="4">
      <text>
        <r>
          <rPr>
            <b/>
            <sz val="8"/>
            <rFont val="Tahoma"/>
            <charset val="204"/>
          </rPr>
          <t>ИтогоРесМет::&lt;Итого НР&gt;</t>
        </r>
      </text>
    </comment>
    <comment ref="Z27" authorId="4">
      <text>
        <r>
          <rPr>
            <b/>
            <sz val="8"/>
            <rFont val="Tahoma"/>
            <charset val="204"/>
          </rPr>
          <t>ИтогоРесМет::&lt;Итого СП&gt;</t>
        </r>
      </text>
    </comment>
    <comment ref="L29" authorId="3">
      <text>
        <r>
          <rPr>
            <sz val="8"/>
            <rFont val="Tahoma"/>
            <charset val="204"/>
          </rPr>
          <t>Normal::&lt;Отчетный период (учет выполненных работ)&gt;</t>
        </r>
      </text>
    </comment>
    <comment ref="A34" authorId="3">
      <text>
        <r>
          <rPr>
            <sz val="8"/>
            <rFont val="Tahoma"/>
            <charset val="204"/>
          </rPr>
          <t>ЛокСмета::&lt;Номер позиции по смете&gt;</t>
        </r>
      </text>
    </comment>
    <comment ref="B34" authorId="3">
      <text>
        <r>
          <rPr>
            <sz val="8"/>
            <rFont val="Tahoma"/>
            <charset val="204"/>
          </rPr>
          <t>ЛокСмета::&lt;Обоснование (код) позиции&gt;_x000D_
&lt;Наименование (текстовая часть) расценки&gt;_x000D_
&lt;Обоснование коэффициентов&gt;_x000D_
&lt;Ед. измерения по расценке&gt;_x000D_
&lt;Формула расчета стоимости единицы&gt;_x000D_
&lt;Строка задания НР для рес.расч.&gt;_x000D_
&lt;Строка задания СП для рес.расч.&gt;</t>
        </r>
      </text>
    </comment>
    <comment ref="C34" authorId="3">
      <text>
        <r>
          <rPr>
            <sz val="8"/>
            <rFont val="Tahoma"/>
            <charset val="204"/>
          </rPr>
          <t>ЛокСмета::&lt;Количество всего (физ. объем) по позиции&gt;_x000D_
&lt;Формула расчета физ. объема&gt;_x000D_
&lt;Нормы НР 2001г. по позиции&gt;_x000D_
&lt;Нормы СП 2001г. по позиции&gt;</t>
        </r>
      </text>
    </comment>
    <comment ref="D34" authorId="6">
      <text>
        <r>
          <rPr>
            <b/>
            <sz val="8"/>
            <rFont val="Tahoma"/>
            <charset val="204"/>
          </rPr>
          <t>ЛокСмета::&lt;ПЗ по позиции на единицу в базисных ценах с учетом всех к-тов&gt;</t>
        </r>
      </text>
    </comment>
    <comment ref="E34" authorId="6">
      <text>
        <r>
          <rPr>
            <b/>
            <sz val="8"/>
            <rFont val="Tahoma"/>
            <charset val="204"/>
          </rPr>
          <t xml:space="preserve">ЛокСмета::&lt;ОЗП по позиции на единицу в базисных ценах с учетом всех к-тов&gt;_x000D_
______x000D_
&lt;МАТ по позиции на единицу в базисных ценах с учетом всех к-тов&gt;_x000D_
</t>
        </r>
      </text>
    </comment>
    <comment ref="F34" authorId="6">
      <text>
        <r>
          <rPr>
            <b/>
            <sz val="8"/>
            <rFont val="Tahoma"/>
            <charset val="204"/>
          </rPr>
          <t xml:space="preserve">ЛокСмета::&lt;ЭММ по позиции на единицу в базисных ценах с учетом всех к-тов&gt;_x000D_
______x000D_
&lt;ЗПМ по позиции на единицу в базисных ценах с учетом всех к-тов&gt;_x000D_
</t>
        </r>
      </text>
    </comment>
    <comment ref="G34" authorId="4">
      <text>
        <r>
          <rPr>
            <b/>
            <sz val="8"/>
            <rFont val="Tahoma"/>
            <charset val="204"/>
          </rPr>
          <t>ЛокСмета::&lt;ИТОГО ПЗ на физобъем по позиции в базисных ценах&gt;_x000D_
&lt;Сумма НР по позиции при расчете в базисных ценах&gt;_x000D_
&lt;Сумма СП по позиции при расчете в базисных ценах&gt;</t>
        </r>
      </text>
    </comment>
    <comment ref="H34" authorId="4">
      <text>
        <r>
          <rPr>
            <b/>
            <sz val="8"/>
            <rFont val="Tahoma"/>
            <charset val="204"/>
          </rPr>
          <t xml:space="preserve">ЛокСмета::&lt;ИТОГО ОЗП на физобъем по позиции в базисных ценах&gt;_x000D_
______x000D_
&lt;ИТОГО МАТ на физобъем по позиции в базисных ценах&gt;_x000D_
</t>
        </r>
      </text>
    </comment>
    <comment ref="I34" authorId="4">
      <text>
        <r>
          <rPr>
            <b/>
            <sz val="8"/>
            <rFont val="Tahoma"/>
            <charset val="204"/>
          </rPr>
          <t xml:space="preserve">ЛокСмета::&lt;ИТОГО ЭММ на физобъем по позиции в базисных ценах&gt;_x000D_
______x000D_
&lt;ИТОГО ЗПМ на физобъем по позиции в базисных ценах&gt;_x000D_
</t>
        </r>
      </text>
    </comment>
    <comment ref="J34" authorId="3">
      <text>
        <r>
          <rPr>
            <sz val="8"/>
            <rFont val="Tahoma"/>
            <charset val="204"/>
          </rPr>
          <t>ЛокСмета::&lt;ИТОГО ПЗ по позиции в текущих ценах&gt;_x000D_
&lt;Сумма НР по позиции при расчете в текущих ценах (ресурсный расчет)&gt;_x000D_
&lt;Сумма СП по позиции при расчете в текущих ценах (ресурсный расчет)&gt;</t>
        </r>
      </text>
    </comment>
    <comment ref="K34" authorId="3">
      <text>
        <r>
          <rPr>
            <sz val="8"/>
            <rFont val="Tahoma"/>
            <charset val="204"/>
          </rPr>
          <t xml:space="preserve">ЛокСмета::&lt;ИТОГО ОЗП по позиции в текущих ценах&gt;_x000D_
______x000D_
&lt;ИТОГО МАТ по позиции в текущих ценах&gt;_x000D_
</t>
        </r>
      </text>
    </comment>
    <comment ref="U34" authorId="3">
      <text>
        <r>
          <rPr>
            <sz val="8"/>
            <rFont val="Tahoma"/>
            <charset val="204"/>
          </rPr>
          <t xml:space="preserve">ЛокСмета::&lt;ИТОГО ЭММ по позиции в текущих ценах&gt;_x000D_
______x000D_
&lt;ИТОГО ЗПМ по позиции в текущих ценах&gt;_x000D_
</t>
        </r>
      </text>
    </comment>
    <comment ref="A87" authorId="3">
      <text>
        <r>
          <rPr>
            <sz val="8"/>
            <rFont val="Tahoma"/>
            <charset val="204"/>
          </rPr>
          <t>Итоги::&lt;Текстовая часть (итоги)&gt;</t>
        </r>
      </text>
    </comment>
    <comment ref="G87" authorId="3">
      <text>
        <r>
          <rPr>
            <sz val="8"/>
            <rFont val="Tahoma"/>
            <charset val="204"/>
          </rPr>
          <t>Итоги::&lt;Прямые затраты в базисных ценах (итоги)&gt;</t>
        </r>
      </text>
    </comment>
    <comment ref="H87" authorId="3">
      <text>
        <r>
          <rPr>
            <sz val="8"/>
            <rFont val="Tahoma"/>
            <charset val="204"/>
          </rPr>
          <t>Итоги::&lt;З/п основных рабочих (итоги)&gt;_x000D_
______x000D_
&lt;Материалы (итоги)&gt;</t>
        </r>
      </text>
    </comment>
    <comment ref="I87" authorId="3">
      <text>
        <r>
          <rPr>
            <sz val="8"/>
            <rFont val="Tahoma"/>
            <charset val="204"/>
          </rPr>
          <t>Итоги::&lt;Эксплуатация машин (итоги)&gt;_x000D_
______x000D_
&lt;З/п машинистов (итоги)&gt;</t>
        </r>
      </text>
    </comment>
    <comment ref="J87" authorId="3">
      <text>
        <r>
          <rPr>
            <sz val="8"/>
            <rFont val="Tahoma"/>
            <charset val="204"/>
          </rPr>
          <t>Итоги::&lt;Прямые затраты в тек.ценах (итоги)&gt;</t>
        </r>
      </text>
    </comment>
    <comment ref="K87" authorId="3">
      <text>
        <r>
          <rPr>
            <sz val="8"/>
            <rFont val="Tahoma"/>
            <charset val="204"/>
          </rPr>
          <t>Итоги::&lt;З/п основных рабочих в тек.ценах (итоги)&gt;_x000D_
______x000D_
&lt;Материалы в тек.ценах (итоги)&gt;</t>
        </r>
      </text>
    </comment>
    <comment ref="U87" authorId="3">
      <text>
        <r>
          <rPr>
            <sz val="8"/>
            <rFont val="Tahoma"/>
            <charset val="204"/>
          </rPr>
          <t>Итоги::&lt;Эксплуатация машин в тек.ценах (итоги)&gt;_x000D_
______x000D_
&lt;З/п машинистов в тек.ценах (итоги)&gt;</t>
        </r>
      </text>
    </comment>
    <comment ref="A91" authorId="2">
      <text>
        <r>
          <rPr>
            <b/>
            <sz val="8"/>
            <rFont val="Tahoma"/>
            <charset val="204"/>
          </rPr>
          <t>Хвост::&lt;подпись 300 атрибут 970 значение&gt; _________________ /&lt;подпись 300 значение&gt;/</t>
        </r>
      </text>
    </comment>
    <comment ref="A93" authorId="2">
      <text>
        <r>
          <rPr>
            <b/>
            <sz val="8"/>
            <rFont val="Tahoma"/>
            <charset val="204"/>
          </rPr>
          <t>Хвост::&lt;подпись 310 атрибут 970 значение&gt; _________________ /&lt;подпись 310 значение&gt;/</t>
        </r>
      </text>
    </comment>
  </commentList>
</comments>
</file>

<file path=xl/sharedStrings.xml><?xml version="1.0" encoding="utf-8"?>
<sst xmlns="http://schemas.openxmlformats.org/spreadsheetml/2006/main" count="292" uniqueCount="222">
  <si>
    <t xml:space="preserve">ЛОКАЛЬНАЯ СМЕТА </t>
  </si>
  <si>
    <t>базисная цена</t>
  </si>
  <si>
    <t>текущая цена</t>
  </si>
  <si>
    <t>Сметная стоимость:</t>
  </si>
  <si>
    <t>тыс. руб.</t>
  </si>
  <si>
    <t>в т.ч. оборудование</t>
  </si>
  <si>
    <t>монтажных работ</t>
  </si>
  <si>
    <t>Hормативная трудоемкость:</t>
  </si>
  <si>
    <t>тыс.чел.ч</t>
  </si>
  <si>
    <t>772,92</t>
  </si>
  <si>
    <t>9742,69</t>
  </si>
  <si>
    <t>10132,4</t>
  </si>
  <si>
    <t>5845,61</t>
  </si>
  <si>
    <t>Сметная заработная плата:</t>
  </si>
  <si>
    <t>113,75</t>
  </si>
  <si>
    <t>127171,45</t>
  </si>
  <si>
    <t>112419,56</t>
  </si>
  <si>
    <t>61042,3</t>
  </si>
  <si>
    <t>№ пп</t>
  </si>
  <si>
    <t>Код норматива,  _x000D_
Наименование,  _x000D_
Единица измерения</t>
  </si>
  <si>
    <t>Объем</t>
  </si>
  <si>
    <t>Базисная стоимость за единицу</t>
  </si>
  <si>
    <t>Базисная стоимость всего</t>
  </si>
  <si>
    <t>Текущая стоимость всего</t>
  </si>
  <si>
    <t>Всего</t>
  </si>
  <si>
    <t>Осн. З/п</t>
  </si>
  <si>
    <t>Эксп.</t>
  </si>
  <si>
    <t>Материал</t>
  </si>
  <si>
    <t>В т.ч. з/п</t>
  </si>
  <si>
    <t>Улицы:Железнодорожная, Галимова  9м2</t>
  </si>
  <si>
    <t>1</t>
  </si>
  <si>
    <t>ТЕРр68-9-1_x000D_
Исправление профиля оснований: щебеночных с добавлением нового материала_x000D_
1000 м2 площади основания</t>
  </si>
  <si>
    <t>0,009</t>
  </si>
  <si>
    <t>16017,3</t>
  </si>
  <si>
    <t xml:space="preserve">892,98_x000D_
______x000D_
8390,25_x000D_
</t>
  </si>
  <si>
    <t xml:space="preserve">6734,07_x000D_
______x000D_
913,92_x000D_
</t>
  </si>
  <si>
    <t>144,16</t>
  </si>
  <si>
    <t xml:space="preserve">8,04_x000D_
______x000D_
75,51_x000D_
</t>
  </si>
  <si>
    <t xml:space="preserve">60,61_x000D_
______x000D_
8,23_x000D_
</t>
  </si>
  <si>
    <t>859,76</t>
  </si>
  <si>
    <t xml:space="preserve">104,9_x000D_
______x000D_
370,61_x000D_
</t>
  </si>
  <si>
    <t xml:space="preserve">384,25_x000D_
______x000D_
107,4_x000D_
</t>
  </si>
  <si>
    <t>Накладные расходы от ФОТ(212,3 руб.)</t>
  </si>
  <si>
    <t>104%*0.85</t>
  </si>
  <si>
    <t>16,92</t>
  </si>
  <si>
    <t>187,67</t>
  </si>
  <si>
    <t>Сметная прибыль от ФОТ(212,3 руб.)</t>
  </si>
  <si>
    <t>60%*0.8</t>
  </si>
  <si>
    <t>9,76</t>
  </si>
  <si>
    <t>101,9</t>
  </si>
  <si>
    <t>Всего с НР и СП</t>
  </si>
  <si>
    <t>170,84</t>
  </si>
  <si>
    <t>1149,33</t>
  </si>
  <si>
    <t>2</t>
  </si>
  <si>
    <t>ТЕРр68-15-3_x000D_
Ремонт асфальтобетонного покрытия дорог однослойного толщиной: 70 мм площадью ремонта до 5 м2_x000D_
100 м2</t>
  </si>
  <si>
    <t>0,09</t>
  </si>
  <si>
    <t>10637,31</t>
  </si>
  <si>
    <t xml:space="preserve">1364,2_x000D_
______x000D_
8658,6_x000D_
</t>
  </si>
  <si>
    <t xml:space="preserve">614,51_x000D_
______x000D_
97,84_x000D_
</t>
  </si>
  <si>
    <t>957,36</t>
  </si>
  <si>
    <t xml:space="preserve">122,78_x000D_
______x000D_
779,27_x000D_
</t>
  </si>
  <si>
    <t xml:space="preserve">55,31_x000D_
______x000D_
8,81_x000D_
</t>
  </si>
  <si>
    <t>5608,21</t>
  </si>
  <si>
    <t xml:space="preserve">1602,54_x000D_
______x000D_
3648_x000D_
</t>
  </si>
  <si>
    <t xml:space="preserve">357,67_x000D_
______x000D_
114,96_x000D_
</t>
  </si>
  <si>
    <t>Накладные расходы от ФОТ(1717,5 руб.)</t>
  </si>
  <si>
    <t>136,85</t>
  </si>
  <si>
    <t>1518,27</t>
  </si>
  <si>
    <t>Сметная прибыль от ФОТ(1717,5 руб.)</t>
  </si>
  <si>
    <t>78,95</t>
  </si>
  <si>
    <t>824,4</t>
  </si>
  <si>
    <t>1173,16</t>
  </si>
  <si>
    <t>7950,88</t>
  </si>
  <si>
    <t>Улицы:Мичурина,Пугачева,Пушкина,Гагарина,Южная,8Марта,Советская,Труда,Кирова,Куйбышева,Пионерская,Рабочая,Республиканская,Набережная,1Мая,</t>
  </si>
  <si>
    <t>КоммунистическаяРоссийская,Интернациональная,Зои Космодемьянской,Карла Маркса,Пл.Нефтебазы,Пл.ДРСУ,переулок Озерный,Береговая 383м3</t>
  </si>
  <si>
    <t>4</t>
  </si>
  <si>
    <t>0,383</t>
  </si>
  <si>
    <t>6134,63</t>
  </si>
  <si>
    <t xml:space="preserve">342,01_x000D_
______x000D_
3213,47_x000D_
</t>
  </si>
  <si>
    <t xml:space="preserve">2579,15_x000D_
______x000D_
350,03_x000D_
</t>
  </si>
  <si>
    <t>36587,5</t>
  </si>
  <si>
    <t xml:space="preserve">4464,18_x000D_
______x000D_
15771,18_x000D_
</t>
  </si>
  <si>
    <t xml:space="preserve">16352,14_x000D_
______x000D_
4570,52_x000D_
</t>
  </si>
  <si>
    <t>Накладные расходы от ФОТ(9034,7 руб.)</t>
  </si>
  <si>
    <t>719,72</t>
  </si>
  <si>
    <t>7986,67</t>
  </si>
  <si>
    <t>Сметная прибыль от ФОТ(9034,7 руб.)</t>
  </si>
  <si>
    <t>415,22</t>
  </si>
  <si>
    <t>4336,66</t>
  </si>
  <si>
    <t>7269,57</t>
  </si>
  <si>
    <t>48910,83</t>
  </si>
  <si>
    <t>5</t>
  </si>
  <si>
    <t>ТЕРр68-15-4_x000D_
Ремонт асфальтобетонного покрытия дорог однослойного толщиной: 70 мм площадью ремонта до 25 м2_x000D_
100 м2</t>
  </si>
  <si>
    <t>3,83</t>
  </si>
  <si>
    <t>10112,86</t>
  </si>
  <si>
    <t xml:space="preserve">839,75_x000D_
______x000D_
8658,6_x000D_
</t>
  </si>
  <si>
    <t>38732,25</t>
  </si>
  <si>
    <t xml:space="preserve">3216,24_x000D_
______x000D_
33162,44_x000D_
</t>
  </si>
  <si>
    <t xml:space="preserve">2353,57_x000D_
______x000D_
374,73_x000D_
</t>
  </si>
  <si>
    <t>212442,94</t>
  </si>
  <si>
    <t xml:space="preserve">41979,4_x000D_
______x000D_
155242,74_x000D_
</t>
  </si>
  <si>
    <t xml:space="preserve">15220,8_x000D_
______x000D_
4892,14_x000D_
</t>
  </si>
  <si>
    <t>Накладные расходы от ФОТ(46871,54 руб.)</t>
  </si>
  <si>
    <t>3734,61</t>
  </si>
  <si>
    <t>41434,44</t>
  </si>
  <si>
    <t>Сметная прибыль от ФОТ(46871,54 руб.)</t>
  </si>
  <si>
    <t>2154,58</t>
  </si>
  <si>
    <t>22498,34</t>
  </si>
  <si>
    <t>44621,44</t>
  </si>
  <si>
    <t>276375,72</t>
  </si>
  <si>
    <t>Раздел 2. Площадь ДПМК</t>
  </si>
  <si>
    <t>Площадь ДПМК 252м2</t>
  </si>
  <si>
    <t>3</t>
  </si>
  <si>
    <t>0,252</t>
  </si>
  <si>
    <t>4036,36</t>
  </si>
  <si>
    <t xml:space="preserve">225,03_x000D_
______x000D_
2114,34_x000D_
</t>
  </si>
  <si>
    <t xml:space="preserve">1696,99_x000D_
______x000D_
230,31_x000D_
</t>
  </si>
  <si>
    <t>24073,24</t>
  </si>
  <si>
    <t xml:space="preserve">2937,27_x000D_
______x000D_
10376,86_x000D_
</t>
  </si>
  <si>
    <t xml:space="preserve">10759,11_x000D_
______x000D_
3007,23_x000D_
</t>
  </si>
  <si>
    <t>Накладные расходы от ФОТ(5944,5 руб.)</t>
  </si>
  <si>
    <t>473,55</t>
  </si>
  <si>
    <t>5254,94</t>
  </si>
  <si>
    <t>Сметная прибыль от ФОТ(5944,5 руб.)</t>
  </si>
  <si>
    <t>273,2</t>
  </si>
  <si>
    <t>2853,36</t>
  </si>
  <si>
    <t>4783,11</t>
  </si>
  <si>
    <t>32181,54</t>
  </si>
  <si>
    <t>6</t>
  </si>
  <si>
    <t>2,52</t>
  </si>
  <si>
    <t>25484,41</t>
  </si>
  <si>
    <t xml:space="preserve">2116,17_x000D_
______x000D_
21819,67_x000D_
</t>
  </si>
  <si>
    <t xml:space="preserve">1548,57_x000D_
______x000D_
246,56_x000D_
</t>
  </si>
  <si>
    <t>139779,69</t>
  </si>
  <si>
    <t xml:space="preserve">27620,91_x000D_
______x000D_
102144,05_x000D_
</t>
  </si>
  <si>
    <t xml:space="preserve">10014,73_x000D_
______x000D_
3218,85_x000D_
</t>
  </si>
  <si>
    <t>Накладные расходы от ФОТ(30839,76 руб.)</t>
  </si>
  <si>
    <t>2457,24</t>
  </si>
  <si>
    <t>27262,35</t>
  </si>
  <si>
    <t>Сметная прибыль от ФОТ(30839,76 руб.)</t>
  </si>
  <si>
    <t>1417,64</t>
  </si>
  <si>
    <t>14803,08</t>
  </si>
  <si>
    <t>29359,29</t>
  </si>
  <si>
    <t>181845,12</t>
  </si>
  <si>
    <t>Раздел 3. Улица Полевая 223м2</t>
  </si>
  <si>
    <t>Улица Полевая 223м2</t>
  </si>
  <si>
    <t>10</t>
  </si>
  <si>
    <t>0,223</t>
  </si>
  <si>
    <t>3571,86</t>
  </si>
  <si>
    <t xml:space="preserve">199,13_x000D_
______x000D_
1871,03_x000D_
</t>
  </si>
  <si>
    <t xml:space="preserve">1501,7_x000D_
______x000D_
203,8_x000D_
</t>
  </si>
  <si>
    <t>21302,9</t>
  </si>
  <si>
    <t xml:space="preserve">2599,25_x000D_
______x000D_
9182,69_x000D_
</t>
  </si>
  <si>
    <t xml:space="preserve">9520,96_x000D_
______x000D_
2661,16_x000D_
</t>
  </si>
  <si>
    <t>Накладные расходы от ФОТ(5260,41 руб.)</t>
  </si>
  <si>
    <t>419,05</t>
  </si>
  <si>
    <t>4650,2</t>
  </si>
  <si>
    <t>Сметная прибыль от ФОТ(5260,41 руб.)</t>
  </si>
  <si>
    <t>241,76</t>
  </si>
  <si>
    <t>2525</t>
  </si>
  <si>
    <t>4232,67</t>
  </si>
  <si>
    <t>28478,1</t>
  </si>
  <si>
    <t>9</t>
  </si>
  <si>
    <t>2,23</t>
  </si>
  <si>
    <t>22551,68</t>
  </si>
  <si>
    <t xml:space="preserve">1872,64_x000D_
______x000D_
19308,68_x000D_
</t>
  </si>
  <si>
    <t xml:space="preserve">1370,36_x000D_
______x000D_
218,18_x000D_
</t>
  </si>
  <si>
    <t>123693,93</t>
  </si>
  <si>
    <t xml:space="preserve">24442,32_x000D_
______x000D_
90389,37_x000D_
</t>
  </si>
  <si>
    <t xml:space="preserve">8862,24_x000D_
______x000D_
2848,42_x000D_
</t>
  </si>
  <si>
    <t>Накладные расходы от ФОТ(27290,74 руб.)</t>
  </si>
  <si>
    <t>2174,45</t>
  </si>
  <si>
    <t>24125,01</t>
  </si>
  <si>
    <t>Сметная прибыль от ФОТ(27290,74 руб.)</t>
  </si>
  <si>
    <t>1254,49</t>
  </si>
  <si>
    <t>13099,56</t>
  </si>
  <si>
    <t>25980,62</t>
  </si>
  <si>
    <t>160918,5</t>
  </si>
  <si>
    <t>Итого прямые затраты по смете</t>
  </si>
  <si>
    <t>101612,71</t>
  </si>
  <si>
    <t>8102,04_x000D_
______x000D_
82344,41</t>
  </si>
  <si>
    <t>11166,26_x000D_
______x000D_
1640,65</t>
  </si>
  <si>
    <t>564348,17</t>
  </si>
  <si>
    <t>105750,77_x000D_
______x000D_
387125,50</t>
  </si>
  <si>
    <t>71471,90_x000D_
______x000D_
21420,68</t>
  </si>
  <si>
    <t xml:space="preserve">    В том числе (справочно):</t>
  </si>
  <si>
    <t xml:space="preserve">       фонд оплаты труда (ФОТ)</t>
  </si>
  <si>
    <t xml:space="preserve">       материалы</t>
  </si>
  <si>
    <t>82344,41</t>
  </si>
  <si>
    <t>387125,50</t>
  </si>
  <si>
    <t xml:space="preserve">       эксплуатация машин и механизмов</t>
  </si>
  <si>
    <t>11166,26</t>
  </si>
  <si>
    <t>71471,90</t>
  </si>
  <si>
    <t>Накладные расходы</t>
  </si>
  <si>
    <t>10132,40</t>
  </si>
  <si>
    <t>Сметная прибыль</t>
  </si>
  <si>
    <t>61042,30</t>
  </si>
  <si>
    <t>ВСЕГО по смете</t>
  </si>
  <si>
    <t xml:space="preserve">    Благоустройство (ремонтно-строительные)</t>
  </si>
  <si>
    <t>117590,72</t>
  </si>
  <si>
    <t>737810,03</t>
  </si>
  <si>
    <t xml:space="preserve">    Итого</t>
  </si>
  <si>
    <t xml:space="preserve">    ВСЕГО по смете</t>
  </si>
  <si>
    <t>% НР</t>
  </si>
  <si>
    <t>% СП</t>
  </si>
  <si>
    <t>Утверждаю:___________А.З.Ишкильдин</t>
  </si>
  <si>
    <t>Глава Аргаяшского сельского поселения</t>
  </si>
  <si>
    <t>Аргаяшского района</t>
  </si>
  <si>
    <t>Основание:Ведомость объемов</t>
  </si>
  <si>
    <t>1кв.2019г</t>
  </si>
  <si>
    <t>Всего с НДС в т.ч</t>
  </si>
  <si>
    <t>НДС 20%</t>
  </si>
  <si>
    <t>ВСЕГО с НДС в т.ч.</t>
  </si>
  <si>
    <t>Составил_______ГатауллинаСХ</t>
  </si>
  <si>
    <t>Проверил______Шамсутдинов АР</t>
  </si>
  <si>
    <t>Раздел 1. Ремонт(ямочный)  автомобильных дорог  с.Аргаяш Аргаяшского района Челябинской области.Всего 867м2</t>
  </si>
  <si>
    <t>885372,04рублей с НДС в т.ч.</t>
  </si>
  <si>
    <t>Ямочный ремонт дорог в с. Аргаяш Аргаяшского района Челябинской области по улицам: ул. Мичурина,ул. Пугачёва, ул. Пушкина, ул. Гагарина, ул. Южная, ул. 8-ое Марта, ул. Советская, ул. Труда, ул. Кирова, ул. Куйбышева, ул. Пионерская, ул. Рабочая, ул. Республиканская, ул. Набережная, ул. 1-е Мая, ул. Коммунистическая, ул.Российская, ул. Интернациональная, ул. Полевая, ул. Зои Космодемьянской, ул. Карла Маркса, Пл. Нефтебазы, Пл. ДРСУ, ул. Железнодорожная, ул. пер.Озёрный, ул. Галимова, ул. Береговая, Пл. ДПМК.</t>
  </si>
  <si>
    <t>Объект: Ямочный ремонт дорог в с. Аргаяш Аргаяшского района Челябинской области по улицам: ул. Мичурина,ул. Пугачёва, ул. Пушкина, ул. Гагарина, ул. Южная, ул. 8-ое Марта, ул. Советская, ул. Труда, ул. Кирова, ул. Куйбышева, ул. Пионерская, ул. Рабочая, ул. Республиканская, ул. Набережная, ул. 1-е Мая, ул. Коммунистическая, ул.Российская, ул. Интернациональная, ул. Полевая, ул. Зои Космодемьянской, ул. Карла Маркса, Пл. Нефтебазы, Пл. ДРСУ, ул. Железнодорожная, ул. пер.Озёрный, ул. Галимова, ул. Береговая, Пл. ДПМК.</t>
  </si>
  <si>
    <t>Стройка:с.Аргаяш Аргаяшского района Челябинской области</t>
  </si>
  <si>
    <t>ОБОСНОВАНИЕ НАЧАЛЬНОЙ (МАКСИМАЛЬНОЙ) ЦЕНЫ КОНТРАКТА</t>
  </si>
  <si>
    <t>Приложение № 2  к документации об аукционе</t>
  </si>
</sst>
</file>

<file path=xl/styles.xml><?xml version="1.0" encoding="utf-8"?>
<styleSheet xmlns="http://schemas.openxmlformats.org/spreadsheetml/2006/main">
  <numFmts count="1">
    <numFmt numFmtId="164" formatCode="0.000"/>
  </numFmts>
  <fonts count="19">
    <font>
      <sz val="11"/>
      <name val="Calibri"/>
      <charset val="1"/>
    </font>
    <font>
      <sz val="10"/>
      <name val="Arial"/>
      <charset val="204"/>
    </font>
    <font>
      <sz val="10"/>
      <name val="Arial Cyr"/>
      <charset val="204"/>
    </font>
    <font>
      <b/>
      <sz val="12"/>
      <name val="Arial"/>
      <charset val="204"/>
    </font>
    <font>
      <sz val="10"/>
      <name val="Times New Roman"/>
      <charset val="204"/>
    </font>
    <font>
      <sz val="9"/>
      <name val="Arial"/>
      <charset val="204"/>
    </font>
    <font>
      <b/>
      <sz val="10"/>
      <name val="Arial"/>
      <charset val="204"/>
    </font>
    <font>
      <b/>
      <sz val="9"/>
      <name val="Arial"/>
      <charset val="204"/>
    </font>
    <font>
      <i/>
      <sz val="9"/>
      <name val="Arial"/>
      <charset val="204"/>
    </font>
    <font>
      <b/>
      <sz val="8"/>
      <name val="Tahoma"/>
      <charset val="204"/>
    </font>
    <font>
      <sz val="8"/>
      <name val="Tahoma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i/>
      <sz val="9"/>
      <name val="Arial"/>
      <family val="2"/>
      <charset val="204"/>
    </font>
    <font>
      <b/>
      <sz val="12"/>
      <name val="Times New Roman"/>
      <family val="1"/>
      <charset val="204"/>
    </font>
    <font>
      <u/>
      <sz val="9"/>
      <name val="Arial"/>
      <family val="2"/>
      <charset val="204"/>
    </font>
    <font>
      <u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left" vertical="top"/>
    </xf>
    <xf numFmtId="0" fontId="5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horizontal="left"/>
    </xf>
    <xf numFmtId="0" fontId="7" fillId="0" borderId="3" xfId="0" applyNumberFormat="1" applyFont="1" applyFill="1" applyBorder="1" applyAlignment="1" applyProtection="1">
      <alignment vertical="top"/>
    </xf>
    <xf numFmtId="164" fontId="7" fillId="0" borderId="2" xfId="0" applyNumberFormat="1" applyFont="1" applyFill="1" applyBorder="1" applyAlignment="1" applyProtection="1">
      <alignment horizontal="right"/>
    </xf>
    <xf numFmtId="0" fontId="5" fillId="0" borderId="0" xfId="0" applyNumberFormat="1" applyFont="1" applyFill="1" applyBorder="1" applyAlignment="1" applyProtection="1">
      <alignment horizontal="left" indent="1"/>
    </xf>
    <xf numFmtId="0" fontId="5" fillId="0" borderId="0" xfId="0" applyNumberFormat="1" applyFont="1" applyFill="1" applyBorder="1" applyAlignment="1" applyProtection="1">
      <alignment horizontal="right" vertical="top"/>
    </xf>
    <xf numFmtId="0" fontId="4" fillId="0" borderId="0" xfId="0" applyNumberFormat="1" applyFont="1" applyFill="1" applyBorder="1" applyAlignment="1" applyProtection="1"/>
    <xf numFmtId="2" fontId="7" fillId="0" borderId="0" xfId="0" applyNumberFormat="1" applyFont="1" applyFill="1" applyBorder="1" applyAlignment="1" applyProtection="1">
      <alignment horizontal="right" vertical="top"/>
    </xf>
    <xf numFmtId="0" fontId="7" fillId="0" borderId="0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horizontal="right" vertical="top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wrapText="1"/>
    </xf>
    <xf numFmtId="0" fontId="5" fillId="0" borderId="0" xfId="0" applyNumberFormat="1" applyFont="1" applyFill="1" applyBorder="1" applyAlignment="1" applyProtection="1">
      <alignment vertical="top" wrapText="1"/>
    </xf>
    <xf numFmtId="0" fontId="5" fillId="0" borderId="5" xfId="0" applyNumberFormat="1" applyFont="1" applyFill="1" applyBorder="1" applyAlignment="1" applyProtection="1">
      <alignment horizontal="left" vertical="top" wrapText="1"/>
    </xf>
    <xf numFmtId="0" fontId="8" fillId="0" borderId="5" xfId="0" applyNumberFormat="1" applyFont="1" applyFill="1" applyBorder="1" applyAlignment="1" applyProtection="1">
      <alignment horizontal="left" vertical="top" wrapText="1"/>
    </xf>
    <xf numFmtId="2" fontId="5" fillId="0" borderId="5" xfId="0" applyNumberFormat="1" applyFont="1" applyFill="1" applyBorder="1" applyAlignment="1" applyProtection="1">
      <alignment horizontal="left" vertical="top" wrapText="1"/>
    </xf>
    <xf numFmtId="49" fontId="5" fillId="0" borderId="5" xfId="0" applyNumberFormat="1" applyFont="1" applyFill="1" applyBorder="1" applyAlignment="1" applyProtection="1">
      <alignment horizontal="right" vertical="top" wrapText="1"/>
    </xf>
    <xf numFmtId="2" fontId="5" fillId="0" borderId="5" xfId="0" applyNumberFormat="1" applyFont="1" applyFill="1" applyBorder="1" applyAlignment="1" applyProtection="1">
      <alignment horizontal="right" vertical="top" wrapText="1"/>
    </xf>
    <xf numFmtId="0" fontId="5" fillId="0" borderId="5" xfId="0" applyNumberFormat="1" applyFont="1" applyFill="1" applyBorder="1" applyAlignment="1" applyProtection="1">
      <alignment horizontal="right" vertical="top" wrapText="1"/>
    </xf>
    <xf numFmtId="2" fontId="8" fillId="0" borderId="5" xfId="0" applyNumberFormat="1" applyFont="1" applyFill="1" applyBorder="1" applyAlignment="1" applyProtection="1">
      <alignment horizontal="left" vertical="top" wrapText="1"/>
    </xf>
    <xf numFmtId="49" fontId="8" fillId="0" borderId="5" xfId="0" applyNumberFormat="1" applyFont="1" applyFill="1" applyBorder="1" applyAlignment="1" applyProtection="1">
      <alignment horizontal="right" vertical="top" wrapText="1"/>
    </xf>
    <xf numFmtId="2" fontId="8" fillId="0" borderId="5" xfId="0" applyNumberFormat="1" applyFont="1" applyFill="1" applyBorder="1" applyAlignment="1" applyProtection="1">
      <alignment horizontal="right" vertical="top" wrapText="1"/>
    </xf>
    <xf numFmtId="0" fontId="8" fillId="0" borderId="5" xfId="0" applyNumberFormat="1" applyFont="1" applyFill="1" applyBorder="1" applyAlignment="1" applyProtection="1">
      <alignment horizontal="right" vertical="top" wrapText="1"/>
    </xf>
    <xf numFmtId="0" fontId="5" fillId="0" borderId="6" xfId="0" applyNumberFormat="1" applyFont="1" applyFill="1" applyBorder="1" applyAlignment="1" applyProtection="1">
      <alignment horizontal="left" vertical="top" wrapText="1"/>
    </xf>
    <xf numFmtId="49" fontId="5" fillId="0" borderId="6" xfId="0" applyNumberFormat="1" applyFont="1" applyFill="1" applyBorder="1" applyAlignment="1" applyProtection="1">
      <alignment horizontal="right" vertical="top" wrapText="1"/>
    </xf>
    <xf numFmtId="2" fontId="5" fillId="0" borderId="6" xfId="0" applyNumberFormat="1" applyFont="1" applyFill="1" applyBorder="1" applyAlignment="1" applyProtection="1">
      <alignment horizontal="right" vertical="top" wrapText="1"/>
    </xf>
    <xf numFmtId="0" fontId="5" fillId="0" borderId="6" xfId="0" applyNumberFormat="1" applyFont="1" applyFill="1" applyBorder="1" applyAlignment="1" applyProtection="1">
      <alignment horizontal="right" vertical="top" wrapText="1"/>
    </xf>
    <xf numFmtId="0" fontId="5" fillId="0" borderId="0" xfId="0" applyNumberFormat="1" applyFont="1" applyFill="1" applyBorder="1" applyAlignment="1" applyProtection="1">
      <alignment horizontal="right" vertical="top" wrapText="1"/>
    </xf>
    <xf numFmtId="0" fontId="7" fillId="0" borderId="0" xfId="0" applyNumberFormat="1" applyFont="1" applyFill="1" applyBorder="1" applyAlignment="1" applyProtection="1">
      <alignment horizontal="left" vertical="top" indent="1"/>
    </xf>
    <xf numFmtId="0" fontId="6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 vertical="top" wrapText="1"/>
    </xf>
    <xf numFmtId="1" fontId="7" fillId="0" borderId="0" xfId="0" applyNumberFormat="1" applyFont="1" applyFill="1" applyBorder="1" applyAlignment="1" applyProtection="1">
      <alignment horizontal="right"/>
    </xf>
    <xf numFmtId="2" fontId="11" fillId="0" borderId="6" xfId="0" applyNumberFormat="1" applyFont="1" applyFill="1" applyBorder="1" applyAlignment="1" applyProtection="1">
      <alignment horizontal="right" vertical="top" wrapText="1"/>
    </xf>
    <xf numFmtId="0" fontId="11" fillId="0" borderId="0" xfId="0" applyNumberFormat="1" applyFont="1" applyFill="1" applyBorder="1" applyAlignment="1" applyProtection="1">
      <alignment horizontal="right" vertical="top" wrapText="1"/>
    </xf>
    <xf numFmtId="2" fontId="11" fillId="0" borderId="6" xfId="0" applyNumberFormat="1" applyFont="1" applyFill="1" applyBorder="1" applyAlignment="1" applyProtection="1">
      <alignment horizontal="left" vertical="top" wrapText="1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/>
    </xf>
    <xf numFmtId="0" fontId="1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/>
    </xf>
    <xf numFmtId="0" fontId="17" fillId="0" borderId="0" xfId="0" applyNumberFormat="1" applyFont="1" applyFill="1" applyBorder="1" applyAlignment="1" applyProtection="1">
      <alignment horizontal="left" wrapText="1"/>
    </xf>
    <xf numFmtId="0" fontId="18" fillId="0" borderId="0" xfId="0" applyFont="1" applyAlignment="1">
      <alignment horizontal="left" wrapText="1"/>
    </xf>
    <xf numFmtId="0" fontId="7" fillId="0" borderId="5" xfId="0" applyNumberFormat="1" applyFont="1" applyFill="1" applyBorder="1" applyAlignment="1" applyProtection="1">
      <alignment horizontal="left" vertical="top" wrapText="1"/>
    </xf>
    <xf numFmtId="0" fontId="5" fillId="0" borderId="5" xfId="0" applyNumberFormat="1" applyFont="1" applyFill="1" applyBorder="1" applyAlignment="1" applyProtection="1">
      <alignment horizontal="left" vertical="top" wrapText="1"/>
    </xf>
    <xf numFmtId="0" fontId="15" fillId="0" borderId="5" xfId="0" applyNumberFormat="1" applyFont="1" applyFill="1" applyBorder="1" applyAlignment="1" applyProtection="1">
      <alignment horizontal="left" vertical="top" wrapText="1"/>
    </xf>
    <xf numFmtId="0" fontId="11" fillId="0" borderId="5" xfId="0" applyNumberFormat="1" applyFont="1" applyFill="1" applyBorder="1" applyAlignment="1" applyProtection="1">
      <alignment horizontal="left" vertical="top" wrapText="1"/>
    </xf>
    <xf numFmtId="0" fontId="6" fillId="0" borderId="5" xfId="0" applyNumberFormat="1" applyFont="1" applyFill="1" applyBorder="1" applyAlignment="1" applyProtection="1">
      <alignment horizontal="left" vertical="top" wrapText="1"/>
    </xf>
    <xf numFmtId="0" fontId="14" fillId="0" borderId="5" xfId="0" applyNumberFormat="1" applyFont="1" applyFill="1" applyBorder="1" applyAlignment="1" applyProtection="1">
      <alignment horizontal="left" vertical="top" wrapText="1"/>
    </xf>
    <xf numFmtId="0" fontId="16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left"/>
    </xf>
    <xf numFmtId="0" fontId="5" fillId="0" borderId="1" xfId="0" applyNumberFormat="1" applyFont="1" applyFill="1" applyBorder="1" applyAlignment="1" applyProtection="1">
      <alignment horizontal="center"/>
    </xf>
    <xf numFmtId="0" fontId="5" fillId="0" borderId="2" xfId="0" applyNumberFormat="1" applyFont="1" applyFill="1" applyBorder="1" applyAlignment="1" applyProtection="1">
      <alignment horizontal="center"/>
    </xf>
    <xf numFmtId="0" fontId="5" fillId="0" borderId="3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/>
    </xf>
    <xf numFmtId="164" fontId="6" fillId="0" borderId="1" xfId="0" applyNumberFormat="1" applyFont="1" applyFill="1" applyBorder="1" applyAlignment="1" applyProtection="1">
      <alignment horizontal="right" wrapText="1"/>
    </xf>
    <xf numFmtId="164" fontId="6" fillId="0" borderId="2" xfId="0" applyNumberFormat="1" applyFont="1" applyFill="1" applyBorder="1" applyAlignment="1" applyProtection="1">
      <alignment horizontal="right"/>
    </xf>
    <xf numFmtId="164" fontId="7" fillId="0" borderId="1" xfId="0" applyNumberFormat="1" applyFont="1" applyFill="1" applyBorder="1" applyAlignment="1" applyProtection="1">
      <alignment horizontal="right" wrapText="1"/>
    </xf>
    <xf numFmtId="164" fontId="7" fillId="0" borderId="2" xfId="0" applyNumberFormat="1" applyFont="1" applyFill="1" applyBorder="1" applyAlignment="1" applyProtection="1">
      <alignment horizontal="right"/>
    </xf>
    <xf numFmtId="164" fontId="6" fillId="0" borderId="1" xfId="0" applyNumberFormat="1" applyFont="1" applyFill="1" applyBorder="1" applyAlignment="1" applyProtection="1">
      <alignment horizontal="right"/>
    </xf>
    <xf numFmtId="0" fontId="16" fillId="0" borderId="0" xfId="0" applyFont="1" applyAlignment="1">
      <alignment horizontal="center" wrapText="1"/>
    </xf>
    <xf numFmtId="164" fontId="7" fillId="0" borderId="1" xfId="0" applyNumberFormat="1" applyFont="1" applyFill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SR171"/>
  <sheetViews>
    <sheetView showGridLines="0" tabSelected="1" workbookViewId="0">
      <selection activeCell="AA9" sqref="AA9"/>
    </sheetView>
  </sheetViews>
  <sheetFormatPr defaultColWidth="9.140625" defaultRowHeight="12.75" customHeight="1"/>
  <cols>
    <col min="1" max="1" width="6" style="1" customWidth="1"/>
    <col min="2" max="2" width="35.7109375" style="1" customWidth="1"/>
    <col min="3" max="3" width="11.85546875" style="1" customWidth="1"/>
    <col min="4" max="6" width="11.5703125" style="1" customWidth="1"/>
    <col min="7" max="7" width="12.7109375" style="1" customWidth="1"/>
    <col min="8" max="8" width="11.85546875" style="1" customWidth="1"/>
    <col min="9" max="9" width="11.5703125" style="1" customWidth="1"/>
    <col min="10" max="10" width="12.7109375" style="1" customWidth="1"/>
    <col min="11" max="11" width="11.5703125" style="1" customWidth="1"/>
    <col min="12" max="20" width="9.140625" style="1" hidden="1" customWidth="1"/>
    <col min="21" max="21" width="11.5703125" style="1" customWidth="1"/>
    <col min="22" max="23" width="9.140625" style="1" hidden="1" customWidth="1"/>
    <col min="24" max="26" width="0" style="1" hidden="1" customWidth="1"/>
    <col min="27" max="15384" width="9.140625" style="1" bestFit="1" customWidth="1"/>
  </cols>
  <sheetData>
    <row r="1" spans="1:27" ht="12.75" customHeight="1">
      <c r="I1" s="52" t="s">
        <v>221</v>
      </c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</row>
    <row r="2" spans="1:27" ht="12.75" customHeight="1"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</row>
    <row r="3" spans="1:27" ht="12.75" customHeight="1"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</row>
    <row r="5" spans="1:27" s="2" customFormat="1" ht="15.75">
      <c r="A5" s="3"/>
      <c r="H5" s="4"/>
      <c r="I5" s="1" t="s">
        <v>205</v>
      </c>
    </row>
    <row r="6" spans="1:27" s="2" customFormat="1">
      <c r="A6" s="5"/>
      <c r="H6" s="5"/>
      <c r="I6" s="1" t="s">
        <v>206</v>
      </c>
    </row>
    <row r="7" spans="1:27" s="2" customFormat="1">
      <c r="A7" s="5"/>
      <c r="H7" s="5"/>
      <c r="I7" s="2" t="s">
        <v>207</v>
      </c>
    </row>
    <row r="8" spans="1:27" s="2" customFormat="1">
      <c r="A8" s="1"/>
      <c r="H8" s="6"/>
    </row>
    <row r="9" spans="1:27" s="7" customFormat="1" ht="12">
      <c r="A9" s="49" t="s">
        <v>219</v>
      </c>
      <c r="B9" s="50"/>
      <c r="C9" s="50"/>
      <c r="D9" s="50"/>
    </row>
    <row r="10" spans="1:27" s="7" customFormat="1" ht="12" customHeight="1">
      <c r="A10" s="53" t="s">
        <v>218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</row>
    <row r="11" spans="1:27" s="7" customFormat="1" ht="12" customHeight="1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</row>
    <row r="12" spans="1:27" s="7" customFormat="1" ht="12" customHeight="1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</row>
    <row r="13" spans="1:27" s="7" customFormat="1" ht="12" customHeight="1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</row>
    <row r="14" spans="1:27" s="7" customFormat="1" ht="17.25" customHeight="1">
      <c r="A14" s="75" t="s">
        <v>220</v>
      </c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</row>
    <row r="15" spans="1:27" s="7" customFormat="1" ht="15.75">
      <c r="A15" s="61" t="s">
        <v>0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</row>
    <row r="16" spans="1:27" s="7" customFormat="1" ht="12">
      <c r="A16" s="66" t="s">
        <v>217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</row>
    <row r="17" spans="1:26" s="7" customFormat="1" ht="12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</row>
    <row r="18" spans="1:26" s="7" customFormat="1" ht="12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</row>
    <row r="19" spans="1:26" s="7" customFormat="1" ht="12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</row>
    <row r="20" spans="1:26" s="7" customFormat="1" ht="12">
      <c r="A20" s="62" t="s">
        <v>208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</row>
    <row r="21" spans="1:26" s="7" customFormat="1" ht="12">
      <c r="D21" s="7" t="s">
        <v>210</v>
      </c>
      <c r="I21" s="48"/>
      <c r="J21" s="48" t="s">
        <v>216</v>
      </c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</row>
    <row r="22" spans="1:26" s="7" customFormat="1" ht="12">
      <c r="G22" s="63" t="s">
        <v>1</v>
      </c>
      <c r="H22" s="64"/>
      <c r="I22" s="65"/>
      <c r="J22" s="63" t="s">
        <v>2</v>
      </c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5"/>
    </row>
    <row r="23" spans="1:26" s="7" customFormat="1">
      <c r="D23" s="8" t="s">
        <v>3</v>
      </c>
      <c r="G23" s="70">
        <f>117590.72/1000</f>
        <v>117.59072</v>
      </c>
      <c r="H23" s="71"/>
      <c r="I23" s="11" t="s">
        <v>4</v>
      </c>
      <c r="J23" s="72">
        <f>737810.03/1000</f>
        <v>737.81002999999998</v>
      </c>
      <c r="K23" s="73"/>
      <c r="L23" s="12"/>
      <c r="M23" s="12"/>
      <c r="N23" s="12"/>
      <c r="O23" s="12"/>
      <c r="P23" s="12"/>
      <c r="Q23" s="12"/>
      <c r="R23" s="12"/>
      <c r="S23" s="12"/>
      <c r="T23" s="12"/>
      <c r="U23" s="11" t="s">
        <v>4</v>
      </c>
    </row>
    <row r="24" spans="1:26" s="7" customFormat="1">
      <c r="D24" s="13" t="s">
        <v>5</v>
      </c>
      <c r="F24" s="14"/>
      <c r="G24" s="70">
        <f>0/1000</f>
        <v>0</v>
      </c>
      <c r="H24" s="71"/>
      <c r="I24" s="11" t="s">
        <v>4</v>
      </c>
      <c r="J24" s="72">
        <f>0/1000</f>
        <v>0</v>
      </c>
      <c r="K24" s="73"/>
      <c r="L24" s="12"/>
      <c r="M24" s="12"/>
      <c r="N24" s="12"/>
      <c r="O24" s="12"/>
      <c r="P24" s="12"/>
      <c r="Q24" s="12"/>
      <c r="R24" s="12"/>
      <c r="S24" s="12"/>
      <c r="T24" s="12"/>
      <c r="U24" s="11" t="s">
        <v>4</v>
      </c>
    </row>
    <row r="25" spans="1:26" s="7" customFormat="1">
      <c r="D25" s="13" t="s">
        <v>6</v>
      </c>
      <c r="F25" s="14"/>
      <c r="G25" s="70">
        <f>0/1000</f>
        <v>0</v>
      </c>
      <c r="H25" s="71"/>
      <c r="I25" s="11" t="s">
        <v>4</v>
      </c>
      <c r="J25" s="72">
        <f>0/1000</f>
        <v>0</v>
      </c>
      <c r="K25" s="73"/>
      <c r="L25" s="12"/>
      <c r="M25" s="12"/>
      <c r="N25" s="12"/>
      <c r="O25" s="12"/>
      <c r="P25" s="12"/>
      <c r="Q25" s="12"/>
      <c r="R25" s="12"/>
      <c r="S25" s="12"/>
      <c r="T25" s="12"/>
      <c r="U25" s="11" t="s">
        <v>4</v>
      </c>
    </row>
    <row r="26" spans="1:26" s="7" customFormat="1">
      <c r="D26" s="8" t="s">
        <v>7</v>
      </c>
      <c r="G26" s="74">
        <f>(V26+V27)/1000</f>
        <v>0.88666999999999996</v>
      </c>
      <c r="H26" s="71"/>
      <c r="I26" s="11" t="s">
        <v>8</v>
      </c>
      <c r="J26" s="76">
        <f>(W26+W27)/1000</f>
        <v>0.88666999999999996</v>
      </c>
      <c r="K26" s="73"/>
      <c r="L26" s="12"/>
      <c r="M26" s="12"/>
      <c r="N26" s="12"/>
      <c r="O26" s="12"/>
      <c r="P26" s="12"/>
      <c r="Q26" s="12"/>
      <c r="R26" s="12"/>
      <c r="S26" s="12"/>
      <c r="T26" s="12"/>
      <c r="U26" s="11" t="s">
        <v>8</v>
      </c>
      <c r="V26" s="1" t="s">
        <v>9</v>
      </c>
      <c r="W26" s="1" t="s">
        <v>9</v>
      </c>
      <c r="X26" s="15" t="s">
        <v>10</v>
      </c>
      <c r="Y26" s="15" t="s">
        <v>11</v>
      </c>
      <c r="Z26" s="15" t="s">
        <v>12</v>
      </c>
    </row>
    <row r="27" spans="1:26" s="7" customFormat="1">
      <c r="D27" s="8" t="s">
        <v>13</v>
      </c>
      <c r="G27" s="70">
        <f>9742.69/1000</f>
        <v>9.7426899999999996</v>
      </c>
      <c r="H27" s="71"/>
      <c r="I27" s="11" t="s">
        <v>4</v>
      </c>
      <c r="J27" s="72">
        <f>127171.45/1000</f>
        <v>127.17144999999999</v>
      </c>
      <c r="K27" s="73"/>
      <c r="L27" s="12"/>
      <c r="M27" s="12"/>
      <c r="N27" s="12"/>
      <c r="O27" s="12"/>
      <c r="P27" s="12"/>
      <c r="Q27" s="12"/>
      <c r="R27" s="12"/>
      <c r="S27" s="12"/>
      <c r="T27" s="12"/>
      <c r="U27" s="11" t="s">
        <v>4</v>
      </c>
      <c r="V27" s="1" t="s">
        <v>14</v>
      </c>
      <c r="W27" s="1" t="s">
        <v>14</v>
      </c>
      <c r="X27" s="2" t="s">
        <v>15</v>
      </c>
      <c r="Y27" s="2" t="s">
        <v>16</v>
      </c>
      <c r="Z27" s="2" t="s">
        <v>17</v>
      </c>
    </row>
    <row r="28" spans="1:26" s="7" customFormat="1" ht="12">
      <c r="B28" s="9"/>
      <c r="C28" s="9"/>
      <c r="D28" s="9"/>
      <c r="F28" s="14"/>
      <c r="G28" s="16"/>
      <c r="H28" s="16"/>
      <c r="I28" s="17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7"/>
    </row>
    <row r="29" spans="1:26" s="7" customFormat="1" ht="12">
      <c r="A29" s="8" t="str">
        <f>"Составлена в базисных ценах на 01.2000 г. и текущих ценах на "&amp;IF(LEN(L29)&gt;3,MID(L29,4,LEN(L29)),L29)</f>
        <v xml:space="preserve">Составлена в базисных ценах на 01.2000 г. и текущих ценах на </v>
      </c>
      <c r="D29" s="7" t="s">
        <v>209</v>
      </c>
    </row>
    <row r="30" spans="1:26" s="7" customFormat="1" ht="12">
      <c r="A30" s="10"/>
    </row>
    <row r="31" spans="1:26" s="19" customFormat="1" ht="27" customHeight="1">
      <c r="A31" s="68" t="s">
        <v>18</v>
      </c>
      <c r="B31" s="68" t="s">
        <v>19</v>
      </c>
      <c r="C31" s="68" t="s">
        <v>20</v>
      </c>
      <c r="D31" s="69" t="s">
        <v>21</v>
      </c>
      <c r="E31" s="69"/>
      <c r="F31" s="69"/>
      <c r="G31" s="69" t="s">
        <v>22</v>
      </c>
      <c r="H31" s="69"/>
      <c r="I31" s="69"/>
      <c r="J31" s="69" t="s">
        <v>23</v>
      </c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</row>
    <row r="32" spans="1:26" s="19" customFormat="1" ht="22.5" customHeight="1">
      <c r="A32" s="68"/>
      <c r="B32" s="68"/>
      <c r="C32" s="68"/>
      <c r="D32" s="68" t="s">
        <v>24</v>
      </c>
      <c r="E32" s="20" t="s">
        <v>25</v>
      </c>
      <c r="F32" s="20" t="s">
        <v>26</v>
      </c>
      <c r="G32" s="68" t="s">
        <v>24</v>
      </c>
      <c r="H32" s="20" t="s">
        <v>25</v>
      </c>
      <c r="I32" s="20" t="s">
        <v>26</v>
      </c>
      <c r="J32" s="68" t="s">
        <v>24</v>
      </c>
      <c r="K32" s="20" t="s">
        <v>25</v>
      </c>
      <c r="L32" s="20"/>
      <c r="M32" s="20"/>
      <c r="N32" s="20"/>
      <c r="O32" s="20"/>
      <c r="P32" s="20"/>
      <c r="Q32" s="20"/>
      <c r="R32" s="20"/>
      <c r="S32" s="20"/>
      <c r="T32" s="20"/>
      <c r="U32" s="20" t="s">
        <v>26</v>
      </c>
    </row>
    <row r="33" spans="1:21" s="19" customFormat="1" ht="22.5" customHeight="1">
      <c r="A33" s="68"/>
      <c r="B33" s="68"/>
      <c r="C33" s="68"/>
      <c r="D33" s="68"/>
      <c r="E33" s="20" t="s">
        <v>27</v>
      </c>
      <c r="F33" s="20" t="s">
        <v>28</v>
      </c>
      <c r="G33" s="68"/>
      <c r="H33" s="20" t="s">
        <v>27</v>
      </c>
      <c r="I33" s="20" t="s">
        <v>28</v>
      </c>
      <c r="J33" s="68"/>
      <c r="K33" s="20" t="s">
        <v>27</v>
      </c>
      <c r="L33" s="20"/>
      <c r="M33" s="20"/>
      <c r="N33" s="20"/>
      <c r="O33" s="20"/>
      <c r="P33" s="20"/>
      <c r="Q33" s="20"/>
      <c r="R33" s="20"/>
      <c r="S33" s="20"/>
      <c r="T33" s="20"/>
      <c r="U33" s="20" t="s">
        <v>28</v>
      </c>
    </row>
    <row r="34" spans="1:21" s="9" customFormat="1">
      <c r="A34" s="21">
        <v>1</v>
      </c>
      <c r="B34" s="21">
        <v>2</v>
      </c>
      <c r="C34" s="21">
        <v>3</v>
      </c>
      <c r="D34" s="21">
        <v>4</v>
      </c>
      <c r="E34" s="21">
        <v>5</v>
      </c>
      <c r="F34" s="21">
        <v>6</v>
      </c>
      <c r="G34" s="21">
        <v>7</v>
      </c>
      <c r="H34" s="21">
        <v>8</v>
      </c>
      <c r="I34" s="21">
        <v>9</v>
      </c>
      <c r="J34" s="21">
        <v>10</v>
      </c>
      <c r="K34" s="21">
        <v>11</v>
      </c>
      <c r="L34" s="21"/>
      <c r="M34" s="21"/>
      <c r="N34" s="21"/>
      <c r="O34" s="21"/>
      <c r="P34" s="21"/>
      <c r="Q34" s="21"/>
      <c r="R34" s="21"/>
      <c r="S34" s="21"/>
      <c r="T34" s="21"/>
      <c r="U34" s="21">
        <v>12</v>
      </c>
    </row>
    <row r="35" spans="1:21" s="22" customFormat="1" ht="12">
      <c r="A35" s="60" t="s">
        <v>215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</row>
    <row r="36" spans="1:21" s="22" customFormat="1" ht="12">
      <c r="A36" s="57" t="s">
        <v>29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</row>
    <row r="37" spans="1:21" s="22" customFormat="1" ht="60">
      <c r="A37" s="23" t="s">
        <v>30</v>
      </c>
      <c r="B37" s="25" t="s">
        <v>31</v>
      </c>
      <c r="C37" s="26" t="s">
        <v>32</v>
      </c>
      <c r="D37" s="27" t="s">
        <v>33</v>
      </c>
      <c r="E37" s="28" t="s">
        <v>34</v>
      </c>
      <c r="F37" s="27" t="s">
        <v>35</v>
      </c>
      <c r="G37" s="27" t="s">
        <v>36</v>
      </c>
      <c r="H37" s="27" t="s">
        <v>37</v>
      </c>
      <c r="I37" s="27" t="s">
        <v>38</v>
      </c>
      <c r="J37" s="27" t="s">
        <v>39</v>
      </c>
      <c r="K37" s="28" t="s">
        <v>40</v>
      </c>
      <c r="L37" s="28"/>
      <c r="M37" s="28"/>
      <c r="N37" s="28"/>
      <c r="O37" s="28"/>
      <c r="P37" s="28"/>
      <c r="Q37" s="28"/>
      <c r="R37" s="28"/>
      <c r="S37" s="28"/>
      <c r="T37" s="28"/>
      <c r="U37" s="28" t="s">
        <v>41</v>
      </c>
    </row>
    <row r="38" spans="1:21" s="22" customFormat="1" ht="12">
      <c r="A38" s="24"/>
      <c r="B38" s="29" t="s">
        <v>42</v>
      </c>
      <c r="C38" s="30" t="s">
        <v>43</v>
      </c>
      <c r="D38" s="31"/>
      <c r="E38" s="32"/>
      <c r="F38" s="31"/>
      <c r="G38" s="31" t="s">
        <v>44</v>
      </c>
      <c r="H38" s="31"/>
      <c r="I38" s="31"/>
      <c r="J38" s="31" t="s">
        <v>45</v>
      </c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</row>
    <row r="39" spans="1:21" s="9" customFormat="1" ht="12">
      <c r="A39" s="24"/>
      <c r="B39" s="29" t="s">
        <v>46</v>
      </c>
      <c r="C39" s="30" t="s">
        <v>47</v>
      </c>
      <c r="D39" s="31"/>
      <c r="E39" s="32"/>
      <c r="F39" s="31"/>
      <c r="G39" s="31" t="s">
        <v>48</v>
      </c>
      <c r="H39" s="31"/>
      <c r="I39" s="31"/>
      <c r="J39" s="31" t="s">
        <v>49</v>
      </c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</row>
    <row r="40" spans="1:21" s="9" customFormat="1" ht="12">
      <c r="A40" s="24"/>
      <c r="B40" s="29" t="s">
        <v>50</v>
      </c>
      <c r="C40" s="30"/>
      <c r="D40" s="31"/>
      <c r="E40" s="32"/>
      <c r="F40" s="31"/>
      <c r="G40" s="31" t="s">
        <v>51</v>
      </c>
      <c r="H40" s="31"/>
      <c r="I40" s="31"/>
      <c r="J40" s="31" t="s">
        <v>52</v>
      </c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</row>
    <row r="41" spans="1:21" s="9" customFormat="1" ht="60">
      <c r="A41" s="23" t="s">
        <v>53</v>
      </c>
      <c r="B41" s="25" t="s">
        <v>54</v>
      </c>
      <c r="C41" s="26" t="s">
        <v>55</v>
      </c>
      <c r="D41" s="27" t="s">
        <v>56</v>
      </c>
      <c r="E41" s="28" t="s">
        <v>57</v>
      </c>
      <c r="F41" s="27" t="s">
        <v>58</v>
      </c>
      <c r="G41" s="27" t="s">
        <v>59</v>
      </c>
      <c r="H41" s="27" t="s">
        <v>60</v>
      </c>
      <c r="I41" s="27" t="s">
        <v>61</v>
      </c>
      <c r="J41" s="27" t="s">
        <v>62</v>
      </c>
      <c r="K41" s="28" t="s">
        <v>63</v>
      </c>
      <c r="L41" s="28"/>
      <c r="M41" s="28"/>
      <c r="N41" s="28"/>
      <c r="O41" s="28"/>
      <c r="P41" s="28"/>
      <c r="Q41" s="28"/>
      <c r="R41" s="28"/>
      <c r="S41" s="28"/>
      <c r="T41" s="28"/>
      <c r="U41" s="28" t="s">
        <v>64</v>
      </c>
    </row>
    <row r="42" spans="1:21" s="9" customFormat="1" ht="24">
      <c r="A42" s="24"/>
      <c r="B42" s="29" t="s">
        <v>65</v>
      </c>
      <c r="C42" s="30" t="s">
        <v>43</v>
      </c>
      <c r="D42" s="31"/>
      <c r="E42" s="32"/>
      <c r="F42" s="31"/>
      <c r="G42" s="31" t="s">
        <v>66</v>
      </c>
      <c r="H42" s="31"/>
      <c r="I42" s="31"/>
      <c r="J42" s="31" t="s">
        <v>67</v>
      </c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</row>
    <row r="43" spans="1:21" s="7" customFormat="1" ht="12">
      <c r="A43" s="24"/>
      <c r="B43" s="29" t="s">
        <v>68</v>
      </c>
      <c r="C43" s="30" t="s">
        <v>47</v>
      </c>
      <c r="D43" s="31"/>
      <c r="E43" s="32"/>
      <c r="F43" s="31"/>
      <c r="G43" s="31" t="s">
        <v>69</v>
      </c>
      <c r="H43" s="31"/>
      <c r="I43" s="31"/>
      <c r="J43" s="31" t="s">
        <v>70</v>
      </c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</row>
    <row r="44" spans="1:21" s="2" customFormat="1">
      <c r="A44" s="24"/>
      <c r="B44" s="29" t="s">
        <v>50</v>
      </c>
      <c r="C44" s="30"/>
      <c r="D44" s="31"/>
      <c r="E44" s="32"/>
      <c r="F44" s="31"/>
      <c r="G44" s="31" t="s">
        <v>71</v>
      </c>
      <c r="H44" s="31"/>
      <c r="I44" s="31"/>
      <c r="J44" s="31" t="s">
        <v>72</v>
      </c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</row>
    <row r="45" spans="1:21" s="2" customFormat="1">
      <c r="A45" s="57" t="s">
        <v>73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</row>
    <row r="46" spans="1:21" s="2" customFormat="1">
      <c r="A46" s="57" t="s">
        <v>74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</row>
    <row r="47" spans="1:21" s="2" customFormat="1" ht="60">
      <c r="A47" s="23" t="s">
        <v>75</v>
      </c>
      <c r="B47" s="25" t="s">
        <v>31</v>
      </c>
      <c r="C47" s="26" t="s">
        <v>76</v>
      </c>
      <c r="D47" s="27" t="s">
        <v>33</v>
      </c>
      <c r="E47" s="28" t="s">
        <v>34</v>
      </c>
      <c r="F47" s="27" t="s">
        <v>35</v>
      </c>
      <c r="G47" s="27" t="s">
        <v>77</v>
      </c>
      <c r="H47" s="27" t="s">
        <v>78</v>
      </c>
      <c r="I47" s="27" t="s">
        <v>79</v>
      </c>
      <c r="J47" s="27" t="s">
        <v>80</v>
      </c>
      <c r="K47" s="28" t="s">
        <v>81</v>
      </c>
      <c r="L47" s="28"/>
      <c r="M47" s="28"/>
      <c r="N47" s="28"/>
      <c r="O47" s="28"/>
      <c r="P47" s="28"/>
      <c r="Q47" s="28"/>
      <c r="R47" s="28"/>
      <c r="S47" s="28"/>
      <c r="T47" s="28"/>
      <c r="U47" s="28" t="s">
        <v>82</v>
      </c>
    </row>
    <row r="48" spans="1:21" s="2" customFormat="1" ht="24">
      <c r="A48" s="24"/>
      <c r="B48" s="29" t="s">
        <v>83</v>
      </c>
      <c r="C48" s="30" t="s">
        <v>43</v>
      </c>
      <c r="D48" s="31"/>
      <c r="E48" s="32"/>
      <c r="F48" s="31"/>
      <c r="G48" s="31" t="s">
        <v>84</v>
      </c>
      <c r="H48" s="31"/>
      <c r="I48" s="31"/>
      <c r="J48" s="31" t="s">
        <v>85</v>
      </c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</row>
    <row r="49" spans="1:21" s="2" customFormat="1">
      <c r="A49" s="24"/>
      <c r="B49" s="29" t="s">
        <v>86</v>
      </c>
      <c r="C49" s="30" t="s">
        <v>47</v>
      </c>
      <c r="D49" s="31"/>
      <c r="E49" s="32"/>
      <c r="F49" s="31"/>
      <c r="G49" s="31" t="s">
        <v>87</v>
      </c>
      <c r="H49" s="31"/>
      <c r="I49" s="31"/>
      <c r="J49" s="31" t="s">
        <v>88</v>
      </c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</row>
    <row r="50" spans="1:21" s="2" customFormat="1">
      <c r="A50" s="24"/>
      <c r="B50" s="29" t="s">
        <v>50</v>
      </c>
      <c r="C50" s="30"/>
      <c r="D50" s="31"/>
      <c r="E50" s="32"/>
      <c r="F50" s="31"/>
      <c r="G50" s="31" t="s">
        <v>89</v>
      </c>
      <c r="H50" s="31"/>
      <c r="I50" s="31"/>
      <c r="J50" s="31" t="s">
        <v>90</v>
      </c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</row>
    <row r="51" spans="1:21" s="2" customFormat="1" ht="60">
      <c r="A51" s="23" t="s">
        <v>91</v>
      </c>
      <c r="B51" s="25" t="s">
        <v>92</v>
      </c>
      <c r="C51" s="26" t="s">
        <v>93</v>
      </c>
      <c r="D51" s="27" t="s">
        <v>94</v>
      </c>
      <c r="E51" s="28" t="s">
        <v>95</v>
      </c>
      <c r="F51" s="27" t="s">
        <v>58</v>
      </c>
      <c r="G51" s="27" t="s">
        <v>96</v>
      </c>
      <c r="H51" s="27" t="s">
        <v>97</v>
      </c>
      <c r="I51" s="27" t="s">
        <v>98</v>
      </c>
      <c r="J51" s="27" t="s">
        <v>99</v>
      </c>
      <c r="K51" s="28" t="s">
        <v>100</v>
      </c>
      <c r="L51" s="28"/>
      <c r="M51" s="28"/>
      <c r="N51" s="28"/>
      <c r="O51" s="28"/>
      <c r="P51" s="28"/>
      <c r="Q51" s="28"/>
      <c r="R51" s="28"/>
      <c r="S51" s="28"/>
      <c r="T51" s="28"/>
      <c r="U51" s="28" t="s">
        <v>101</v>
      </c>
    </row>
    <row r="52" spans="1:21" s="2" customFormat="1" ht="24">
      <c r="A52" s="24"/>
      <c r="B52" s="29" t="s">
        <v>102</v>
      </c>
      <c r="C52" s="30" t="s">
        <v>43</v>
      </c>
      <c r="D52" s="31"/>
      <c r="E52" s="32"/>
      <c r="F52" s="31"/>
      <c r="G52" s="31" t="s">
        <v>103</v>
      </c>
      <c r="H52" s="31"/>
      <c r="I52" s="31"/>
      <c r="J52" s="31" t="s">
        <v>104</v>
      </c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</row>
    <row r="53" spans="1:21" s="2" customFormat="1" ht="24">
      <c r="A53" s="24"/>
      <c r="B53" s="29" t="s">
        <v>105</v>
      </c>
      <c r="C53" s="30" t="s">
        <v>47</v>
      </c>
      <c r="D53" s="31"/>
      <c r="E53" s="32"/>
      <c r="F53" s="31"/>
      <c r="G53" s="31" t="s">
        <v>106</v>
      </c>
      <c r="H53" s="31"/>
      <c r="I53" s="31"/>
      <c r="J53" s="31" t="s">
        <v>107</v>
      </c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</row>
    <row r="54" spans="1:21" s="2" customFormat="1">
      <c r="A54" s="24"/>
      <c r="B54" s="29" t="s">
        <v>50</v>
      </c>
      <c r="C54" s="30"/>
      <c r="D54" s="31"/>
      <c r="E54" s="32"/>
      <c r="F54" s="31"/>
      <c r="G54" s="31" t="s">
        <v>108</v>
      </c>
      <c r="H54" s="31"/>
      <c r="I54" s="31"/>
      <c r="J54" s="31" t="s">
        <v>109</v>
      </c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</row>
    <row r="55" spans="1:21" s="2" customFormat="1">
      <c r="A55" s="59" t="s">
        <v>110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</row>
    <row r="56" spans="1:21" s="2" customFormat="1">
      <c r="A56" s="57" t="s">
        <v>111</v>
      </c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</row>
    <row r="57" spans="1:21" s="2" customFormat="1" ht="60">
      <c r="A57" s="23" t="s">
        <v>112</v>
      </c>
      <c r="B57" s="25" t="s">
        <v>31</v>
      </c>
      <c r="C57" s="26" t="s">
        <v>113</v>
      </c>
      <c r="D57" s="27" t="s">
        <v>33</v>
      </c>
      <c r="E57" s="28" t="s">
        <v>34</v>
      </c>
      <c r="F57" s="27" t="s">
        <v>35</v>
      </c>
      <c r="G57" s="27" t="s">
        <v>114</v>
      </c>
      <c r="H57" s="27" t="s">
        <v>115</v>
      </c>
      <c r="I57" s="27" t="s">
        <v>116</v>
      </c>
      <c r="J57" s="27" t="s">
        <v>117</v>
      </c>
      <c r="K57" s="28" t="s">
        <v>118</v>
      </c>
      <c r="L57" s="28"/>
      <c r="M57" s="28"/>
      <c r="N57" s="28"/>
      <c r="O57" s="28"/>
      <c r="P57" s="28"/>
      <c r="Q57" s="28"/>
      <c r="R57" s="28"/>
      <c r="S57" s="28"/>
      <c r="T57" s="28"/>
      <c r="U57" s="28" t="s">
        <v>119</v>
      </c>
    </row>
    <row r="58" spans="1:21" s="2" customFormat="1" ht="24">
      <c r="A58" s="24"/>
      <c r="B58" s="29" t="s">
        <v>120</v>
      </c>
      <c r="C58" s="30" t="s">
        <v>43</v>
      </c>
      <c r="D58" s="31"/>
      <c r="E58" s="32"/>
      <c r="F58" s="31"/>
      <c r="G58" s="31" t="s">
        <v>121</v>
      </c>
      <c r="H58" s="31"/>
      <c r="I58" s="31"/>
      <c r="J58" s="31" t="s">
        <v>122</v>
      </c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</row>
    <row r="59" spans="1:21" s="2" customFormat="1">
      <c r="A59" s="24"/>
      <c r="B59" s="29" t="s">
        <v>123</v>
      </c>
      <c r="C59" s="30" t="s">
        <v>47</v>
      </c>
      <c r="D59" s="31"/>
      <c r="E59" s="32"/>
      <c r="F59" s="31"/>
      <c r="G59" s="31" t="s">
        <v>124</v>
      </c>
      <c r="H59" s="31"/>
      <c r="I59" s="31"/>
      <c r="J59" s="31" t="s">
        <v>125</v>
      </c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</row>
    <row r="60" spans="1:21" s="2" customFormat="1">
      <c r="A60" s="24"/>
      <c r="B60" s="29" t="s">
        <v>50</v>
      </c>
      <c r="C60" s="30"/>
      <c r="D60" s="31"/>
      <c r="E60" s="32"/>
      <c r="F60" s="31"/>
      <c r="G60" s="31" t="s">
        <v>126</v>
      </c>
      <c r="H60" s="31"/>
      <c r="I60" s="31"/>
      <c r="J60" s="31" t="s">
        <v>127</v>
      </c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</row>
    <row r="61" spans="1:21" s="2" customFormat="1" ht="60">
      <c r="A61" s="23" t="s">
        <v>128</v>
      </c>
      <c r="B61" s="25" t="s">
        <v>92</v>
      </c>
      <c r="C61" s="26" t="s">
        <v>129</v>
      </c>
      <c r="D61" s="27" t="s">
        <v>94</v>
      </c>
      <c r="E61" s="28" t="s">
        <v>95</v>
      </c>
      <c r="F61" s="27" t="s">
        <v>58</v>
      </c>
      <c r="G61" s="27" t="s">
        <v>130</v>
      </c>
      <c r="H61" s="27" t="s">
        <v>131</v>
      </c>
      <c r="I61" s="27" t="s">
        <v>132</v>
      </c>
      <c r="J61" s="27" t="s">
        <v>133</v>
      </c>
      <c r="K61" s="28" t="s">
        <v>134</v>
      </c>
      <c r="L61" s="28"/>
      <c r="M61" s="28"/>
      <c r="N61" s="28"/>
      <c r="O61" s="28"/>
      <c r="P61" s="28"/>
      <c r="Q61" s="28"/>
      <c r="R61" s="28"/>
      <c r="S61" s="28"/>
      <c r="T61" s="28"/>
      <c r="U61" s="28" t="s">
        <v>135</v>
      </c>
    </row>
    <row r="62" spans="1:21" s="2" customFormat="1" ht="24">
      <c r="A62" s="24"/>
      <c r="B62" s="29" t="s">
        <v>136</v>
      </c>
      <c r="C62" s="30" t="s">
        <v>43</v>
      </c>
      <c r="D62" s="31"/>
      <c r="E62" s="32"/>
      <c r="F62" s="31"/>
      <c r="G62" s="31" t="s">
        <v>137</v>
      </c>
      <c r="H62" s="31"/>
      <c r="I62" s="31"/>
      <c r="J62" s="31" t="s">
        <v>138</v>
      </c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</row>
    <row r="63" spans="1:21" s="2" customFormat="1" ht="24">
      <c r="A63" s="24"/>
      <c r="B63" s="29" t="s">
        <v>139</v>
      </c>
      <c r="C63" s="30" t="s">
        <v>47</v>
      </c>
      <c r="D63" s="31"/>
      <c r="E63" s="32"/>
      <c r="F63" s="31"/>
      <c r="G63" s="31" t="s">
        <v>140</v>
      </c>
      <c r="H63" s="31"/>
      <c r="I63" s="31"/>
      <c r="J63" s="31" t="s">
        <v>141</v>
      </c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</row>
    <row r="64" spans="1:21" s="2" customFormat="1">
      <c r="A64" s="24"/>
      <c r="B64" s="29" t="s">
        <v>50</v>
      </c>
      <c r="C64" s="30"/>
      <c r="D64" s="31"/>
      <c r="E64" s="32"/>
      <c r="F64" s="31"/>
      <c r="G64" s="31" t="s">
        <v>142</v>
      </c>
      <c r="H64" s="31"/>
      <c r="I64" s="31"/>
      <c r="J64" s="31" t="s">
        <v>143</v>
      </c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</row>
    <row r="65" spans="1:21" s="2" customFormat="1">
      <c r="A65" s="59" t="s">
        <v>144</v>
      </c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</row>
    <row r="66" spans="1:21" s="2" customFormat="1">
      <c r="A66" s="57" t="s">
        <v>145</v>
      </c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</row>
    <row r="67" spans="1:21" s="2" customFormat="1" ht="60">
      <c r="A67" s="23" t="s">
        <v>146</v>
      </c>
      <c r="B67" s="25" t="s">
        <v>31</v>
      </c>
      <c r="C67" s="26" t="s">
        <v>147</v>
      </c>
      <c r="D67" s="27" t="s">
        <v>33</v>
      </c>
      <c r="E67" s="28" t="s">
        <v>34</v>
      </c>
      <c r="F67" s="27" t="s">
        <v>35</v>
      </c>
      <c r="G67" s="27" t="s">
        <v>148</v>
      </c>
      <c r="H67" s="27" t="s">
        <v>149</v>
      </c>
      <c r="I67" s="27" t="s">
        <v>150</v>
      </c>
      <c r="J67" s="27" t="s">
        <v>151</v>
      </c>
      <c r="K67" s="28" t="s">
        <v>152</v>
      </c>
      <c r="L67" s="28"/>
      <c r="M67" s="28"/>
      <c r="N67" s="28"/>
      <c r="O67" s="28"/>
      <c r="P67" s="28"/>
      <c r="Q67" s="28"/>
      <c r="R67" s="28"/>
      <c r="S67" s="28"/>
      <c r="T67" s="28"/>
      <c r="U67" s="28" t="s">
        <v>153</v>
      </c>
    </row>
    <row r="68" spans="1:21" s="2" customFormat="1" ht="24">
      <c r="A68" s="24"/>
      <c r="B68" s="29" t="s">
        <v>154</v>
      </c>
      <c r="C68" s="30" t="s">
        <v>43</v>
      </c>
      <c r="D68" s="31"/>
      <c r="E68" s="32"/>
      <c r="F68" s="31"/>
      <c r="G68" s="31" t="s">
        <v>155</v>
      </c>
      <c r="H68" s="31"/>
      <c r="I68" s="31"/>
      <c r="J68" s="31" t="s">
        <v>156</v>
      </c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</row>
    <row r="69" spans="1:21" s="2" customFormat="1" ht="24">
      <c r="A69" s="24"/>
      <c r="B69" s="29" t="s">
        <v>157</v>
      </c>
      <c r="C69" s="30" t="s">
        <v>47</v>
      </c>
      <c r="D69" s="31"/>
      <c r="E69" s="32"/>
      <c r="F69" s="31"/>
      <c r="G69" s="31" t="s">
        <v>158</v>
      </c>
      <c r="H69" s="31"/>
      <c r="I69" s="31"/>
      <c r="J69" s="31" t="s">
        <v>159</v>
      </c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</row>
    <row r="70" spans="1:21" s="2" customFormat="1">
      <c r="A70" s="24"/>
      <c r="B70" s="29" t="s">
        <v>50</v>
      </c>
      <c r="C70" s="30"/>
      <c r="D70" s="31"/>
      <c r="E70" s="32"/>
      <c r="F70" s="31"/>
      <c r="G70" s="31" t="s">
        <v>160</v>
      </c>
      <c r="H70" s="31"/>
      <c r="I70" s="31"/>
      <c r="J70" s="31" t="s">
        <v>161</v>
      </c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</row>
    <row r="71" spans="1:21" s="2" customFormat="1" ht="60">
      <c r="A71" s="23" t="s">
        <v>162</v>
      </c>
      <c r="B71" s="25" t="s">
        <v>92</v>
      </c>
      <c r="C71" s="26" t="s">
        <v>163</v>
      </c>
      <c r="D71" s="27" t="s">
        <v>94</v>
      </c>
      <c r="E71" s="28" t="s">
        <v>95</v>
      </c>
      <c r="F71" s="27" t="s">
        <v>58</v>
      </c>
      <c r="G71" s="27" t="s">
        <v>164</v>
      </c>
      <c r="H71" s="27" t="s">
        <v>165</v>
      </c>
      <c r="I71" s="27" t="s">
        <v>166</v>
      </c>
      <c r="J71" s="27" t="s">
        <v>167</v>
      </c>
      <c r="K71" s="28" t="s">
        <v>168</v>
      </c>
      <c r="L71" s="28"/>
      <c r="M71" s="28"/>
      <c r="N71" s="28"/>
      <c r="O71" s="28"/>
      <c r="P71" s="28"/>
      <c r="Q71" s="28"/>
      <c r="R71" s="28"/>
      <c r="S71" s="28"/>
      <c r="T71" s="28"/>
      <c r="U71" s="28" t="s">
        <v>169</v>
      </c>
    </row>
    <row r="72" spans="1:21" s="2" customFormat="1" ht="24">
      <c r="A72" s="24"/>
      <c r="B72" s="29" t="s">
        <v>170</v>
      </c>
      <c r="C72" s="30" t="s">
        <v>43</v>
      </c>
      <c r="D72" s="31"/>
      <c r="E72" s="32"/>
      <c r="F72" s="31"/>
      <c r="G72" s="31" t="s">
        <v>171</v>
      </c>
      <c r="H72" s="31"/>
      <c r="I72" s="31"/>
      <c r="J72" s="31" t="s">
        <v>172</v>
      </c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</row>
    <row r="73" spans="1:21" s="2" customFormat="1" ht="24">
      <c r="A73" s="24"/>
      <c r="B73" s="29" t="s">
        <v>173</v>
      </c>
      <c r="C73" s="30" t="s">
        <v>47</v>
      </c>
      <c r="D73" s="31"/>
      <c r="E73" s="32"/>
      <c r="F73" s="31"/>
      <c r="G73" s="31" t="s">
        <v>174</v>
      </c>
      <c r="H73" s="31"/>
      <c r="I73" s="31"/>
      <c r="J73" s="31" t="s">
        <v>175</v>
      </c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</row>
    <row r="74" spans="1:21" s="2" customFormat="1">
      <c r="A74" s="24"/>
      <c r="B74" s="29" t="s">
        <v>50</v>
      </c>
      <c r="C74" s="30"/>
      <c r="D74" s="31"/>
      <c r="E74" s="32"/>
      <c r="F74" s="31"/>
      <c r="G74" s="31" t="s">
        <v>176</v>
      </c>
      <c r="H74" s="31"/>
      <c r="I74" s="31"/>
      <c r="J74" s="31" t="s">
        <v>177</v>
      </c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</row>
    <row r="75" spans="1:21" s="2" customFormat="1" ht="36">
      <c r="A75" s="56" t="s">
        <v>178</v>
      </c>
      <c r="B75" s="56"/>
      <c r="C75" s="56"/>
      <c r="D75" s="56"/>
      <c r="E75" s="56"/>
      <c r="F75" s="56"/>
      <c r="G75" s="27" t="s">
        <v>179</v>
      </c>
      <c r="H75" s="27" t="s">
        <v>180</v>
      </c>
      <c r="I75" s="27" t="s">
        <v>181</v>
      </c>
      <c r="J75" s="27" t="s">
        <v>182</v>
      </c>
      <c r="K75" s="28" t="s">
        <v>183</v>
      </c>
      <c r="L75" s="28"/>
      <c r="M75" s="28"/>
      <c r="N75" s="28"/>
      <c r="O75" s="28"/>
      <c r="P75" s="28"/>
      <c r="Q75" s="28"/>
      <c r="R75" s="28"/>
      <c r="S75" s="28"/>
      <c r="T75" s="28"/>
      <c r="U75" s="28" t="s">
        <v>184</v>
      </c>
    </row>
    <row r="76" spans="1:21" s="2" customFormat="1">
      <c r="A76" s="56" t="s">
        <v>185</v>
      </c>
      <c r="B76" s="56"/>
      <c r="C76" s="56"/>
      <c r="D76" s="56"/>
      <c r="E76" s="56"/>
      <c r="F76" s="56"/>
      <c r="G76" s="27"/>
      <c r="H76" s="27"/>
      <c r="I76" s="27"/>
      <c r="J76" s="27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</row>
    <row r="77" spans="1:21" s="2" customFormat="1">
      <c r="A77" s="56" t="s">
        <v>186</v>
      </c>
      <c r="B77" s="56"/>
      <c r="C77" s="56"/>
      <c r="D77" s="56"/>
      <c r="E77" s="56"/>
      <c r="F77" s="56"/>
      <c r="G77" s="27" t="s">
        <v>10</v>
      </c>
      <c r="H77" s="27"/>
      <c r="I77" s="27"/>
      <c r="J77" s="27" t="s">
        <v>15</v>
      </c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</row>
    <row r="78" spans="1:21" s="2" customFormat="1">
      <c r="A78" s="56" t="s">
        <v>187</v>
      </c>
      <c r="B78" s="56"/>
      <c r="C78" s="56"/>
      <c r="D78" s="56"/>
      <c r="E78" s="56"/>
      <c r="F78" s="56"/>
      <c r="G78" s="27" t="s">
        <v>188</v>
      </c>
      <c r="H78" s="27"/>
      <c r="I78" s="27"/>
      <c r="J78" s="27" t="s">
        <v>189</v>
      </c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</row>
    <row r="79" spans="1:21" s="2" customFormat="1">
      <c r="A79" s="56" t="s">
        <v>190</v>
      </c>
      <c r="B79" s="56"/>
      <c r="C79" s="56"/>
      <c r="D79" s="56"/>
      <c r="E79" s="56"/>
      <c r="F79" s="56"/>
      <c r="G79" s="27" t="s">
        <v>191</v>
      </c>
      <c r="H79" s="27"/>
      <c r="I79" s="27"/>
      <c r="J79" s="27" t="s">
        <v>192</v>
      </c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</row>
    <row r="80" spans="1:21" s="2" customFormat="1">
      <c r="A80" s="55" t="s">
        <v>193</v>
      </c>
      <c r="B80" s="56"/>
      <c r="C80" s="56"/>
      <c r="D80" s="56"/>
      <c r="E80" s="56"/>
      <c r="F80" s="56"/>
      <c r="G80" s="27" t="s">
        <v>194</v>
      </c>
      <c r="H80" s="27"/>
      <c r="I80" s="27"/>
      <c r="J80" s="27" t="s">
        <v>16</v>
      </c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</row>
    <row r="81" spans="1:21" s="2" customFormat="1">
      <c r="A81" s="55" t="s">
        <v>195</v>
      </c>
      <c r="B81" s="56"/>
      <c r="C81" s="56"/>
      <c r="D81" s="56"/>
      <c r="E81" s="56"/>
      <c r="F81" s="56"/>
      <c r="G81" s="27" t="s">
        <v>12</v>
      </c>
      <c r="H81" s="27"/>
      <c r="I81" s="27"/>
      <c r="J81" s="27" t="s">
        <v>196</v>
      </c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</row>
    <row r="82" spans="1:21" s="2" customFormat="1">
      <c r="A82" s="55" t="s">
        <v>197</v>
      </c>
      <c r="B82" s="56"/>
      <c r="C82" s="56"/>
      <c r="D82" s="56"/>
      <c r="E82" s="56"/>
      <c r="F82" s="56"/>
      <c r="G82" s="27"/>
      <c r="H82" s="27"/>
      <c r="I82" s="27"/>
      <c r="J82" s="27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</row>
    <row r="83" spans="1:21" s="2" customFormat="1">
      <c r="A83" s="56" t="s">
        <v>198</v>
      </c>
      <c r="B83" s="56"/>
      <c r="C83" s="56"/>
      <c r="D83" s="56"/>
      <c r="E83" s="56"/>
      <c r="F83" s="56"/>
      <c r="G83" s="27" t="s">
        <v>199</v>
      </c>
      <c r="H83" s="27"/>
      <c r="I83" s="27"/>
      <c r="J83" s="27" t="s">
        <v>200</v>
      </c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</row>
    <row r="84" spans="1:21" s="2" customFormat="1">
      <c r="A84" s="56" t="s">
        <v>201</v>
      </c>
      <c r="B84" s="56"/>
      <c r="C84" s="56"/>
      <c r="D84" s="56"/>
      <c r="E84" s="56"/>
      <c r="F84" s="56"/>
      <c r="G84" s="27" t="s">
        <v>199</v>
      </c>
      <c r="H84" s="27"/>
      <c r="I84" s="27"/>
      <c r="J84" s="27" t="s">
        <v>200</v>
      </c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</row>
    <row r="85" spans="1:21" s="2" customFormat="1">
      <c r="A85" s="55" t="s">
        <v>202</v>
      </c>
      <c r="B85" s="56"/>
      <c r="C85" s="56"/>
      <c r="D85" s="56"/>
      <c r="E85" s="56"/>
      <c r="F85" s="56"/>
      <c r="G85" s="27" t="s">
        <v>199</v>
      </c>
      <c r="H85" s="27"/>
      <c r="I85" s="27"/>
      <c r="J85" s="27" t="s">
        <v>200</v>
      </c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</row>
    <row r="86" spans="1:21" s="2" customFormat="1">
      <c r="A86" s="33"/>
      <c r="B86" s="44" t="s">
        <v>211</v>
      </c>
      <c r="C86" s="34"/>
      <c r="D86" s="35"/>
      <c r="E86" s="36"/>
      <c r="F86" s="35"/>
      <c r="G86" s="35"/>
      <c r="H86" s="35"/>
      <c r="I86" s="35"/>
      <c r="J86" s="42">
        <v>147562.01</v>
      </c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</row>
    <row r="87" spans="1:21" s="2" customFormat="1">
      <c r="A87" s="37"/>
      <c r="B87" s="43" t="s">
        <v>212</v>
      </c>
      <c r="C87" s="37"/>
      <c r="D87" s="37"/>
      <c r="E87" s="37"/>
      <c r="F87" s="37"/>
      <c r="G87" s="37"/>
      <c r="H87" s="37"/>
      <c r="I87" s="37"/>
      <c r="J87" s="43">
        <v>885372.04</v>
      </c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</row>
    <row r="88" spans="1:21" s="2" customFormat="1">
      <c r="A88" s="37"/>
      <c r="B88" s="38" t="s">
        <v>203</v>
      </c>
      <c r="C88" s="39"/>
      <c r="D88" s="40"/>
      <c r="E88" s="40"/>
      <c r="F88" s="39"/>
      <c r="G88" s="41">
        <f>IF(ISBLANK(X26),"",ROUND(Y26/X26,2)*100)</f>
        <v>104</v>
      </c>
      <c r="J88" s="41">
        <f>IF(ISBLANK(X27),"",ROUND(Y27/X27,2)*100)</f>
        <v>88</v>
      </c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</row>
    <row r="89" spans="1:21" s="2" customFormat="1">
      <c r="A89" s="37"/>
      <c r="B89" s="38" t="s">
        <v>204</v>
      </c>
      <c r="C89" s="39"/>
      <c r="D89" s="40"/>
      <c r="E89" s="40"/>
      <c r="F89" s="39"/>
      <c r="G89" s="18">
        <f>IF(ISBLANK(X26),"",ROUND(Z26/X26,2)*100)</f>
        <v>60</v>
      </c>
      <c r="H89" s="9"/>
      <c r="I89" s="9"/>
      <c r="J89" s="18">
        <f>IF(ISBLANK(X27),"",ROUND(Z27/X27,2)*100)</f>
        <v>48</v>
      </c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</row>
    <row r="90" spans="1:21" s="2" customFormat="1">
      <c r="A90" s="8"/>
      <c r="B90" s="9"/>
    </row>
    <row r="91" spans="1:21" s="2" customFormat="1">
      <c r="A91" s="45"/>
      <c r="B91" s="46" t="s">
        <v>213</v>
      </c>
    </row>
    <row r="92" spans="1:21" s="2" customFormat="1">
      <c r="A92" s="47"/>
      <c r="B92" s="46" t="s">
        <v>214</v>
      </c>
      <c r="G92" s="9"/>
    </row>
    <row r="93" spans="1:21" s="2" customFormat="1">
      <c r="A93" s="45"/>
      <c r="B93" s="46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</row>
    <row r="94" spans="1:21" s="2" customFormat="1">
      <c r="A94" s="10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</row>
    <row r="95" spans="1:21" s="2" customFormat="1">
      <c r="G95" s="1"/>
      <c r="H95" s="1"/>
    </row>
    <row r="97" spans="3:11" s="2" customFormat="1">
      <c r="I97" s="1"/>
    </row>
    <row r="101" spans="3:11" s="2" customFormat="1">
      <c r="C101" s="1"/>
      <c r="K101" s="1"/>
    </row>
    <row r="102" spans="3:11" s="2" customFormat="1">
      <c r="D102" s="1"/>
    </row>
    <row r="112" spans="3:11" s="2" customFormat="1">
      <c r="J112" s="1"/>
    </row>
    <row r="115" spans="6:10" s="2" customFormat="1">
      <c r="F115" s="1"/>
      <c r="G115" s="1"/>
      <c r="J115" s="1"/>
    </row>
    <row r="171" spans="10:10" s="2" customFormat="1">
      <c r="J171" s="1"/>
    </row>
  </sheetData>
  <mergeCells count="46">
    <mergeCell ref="A14:U14"/>
    <mergeCell ref="J23:K23"/>
    <mergeCell ref="J26:K26"/>
    <mergeCell ref="G24:H24"/>
    <mergeCell ref="G25:H25"/>
    <mergeCell ref="J24:K24"/>
    <mergeCell ref="J25:K25"/>
    <mergeCell ref="G23:H23"/>
    <mergeCell ref="A20:U20"/>
    <mergeCell ref="J22:U22"/>
    <mergeCell ref="G22:I22"/>
    <mergeCell ref="A16:U19"/>
    <mergeCell ref="A31:A33"/>
    <mergeCell ref="B31:B33"/>
    <mergeCell ref="C31:C33"/>
    <mergeCell ref="D31:F31"/>
    <mergeCell ref="D32:D33"/>
    <mergeCell ref="J31:U31"/>
    <mergeCell ref="G32:G33"/>
    <mergeCell ref="G27:H27"/>
    <mergeCell ref="J27:K27"/>
    <mergeCell ref="J32:J33"/>
    <mergeCell ref="G31:I31"/>
    <mergeCell ref="G26:H26"/>
    <mergeCell ref="A85:F85"/>
    <mergeCell ref="A77:F77"/>
    <mergeCell ref="A78:F78"/>
    <mergeCell ref="A79:F79"/>
    <mergeCell ref="A80:F80"/>
    <mergeCell ref="A81:F81"/>
    <mergeCell ref="I1:AA2"/>
    <mergeCell ref="A10:U13"/>
    <mergeCell ref="A82:F82"/>
    <mergeCell ref="A83:F83"/>
    <mergeCell ref="A84:F84"/>
    <mergeCell ref="A56:U56"/>
    <mergeCell ref="A65:U65"/>
    <mergeCell ref="A66:U66"/>
    <mergeCell ref="A75:F75"/>
    <mergeCell ref="A76:F76"/>
    <mergeCell ref="A35:U35"/>
    <mergeCell ref="A36:U36"/>
    <mergeCell ref="A45:U45"/>
    <mergeCell ref="A46:U46"/>
    <mergeCell ref="A55:U55"/>
    <mergeCell ref="A15:U15"/>
  </mergeCells>
  <pageMargins left="0.78740157480314998" right="0.39370078740157499" top="0.39370078740157499" bottom="0.39370078740157499" header="0" footer="0"/>
  <pageSetup paperSize="9" scale="79" fitToHeight="0" orientation="landscape" r:id="rId1"/>
  <headerFooter>
    <oddHeader>&amp;LГРАНД-Смета</oddHeader>
    <oddFooter>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Мои данные</vt:lpstr>
      <vt:lpstr>'Мои данные'!Заголовки_для_печати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2019-04-17T08:53:38Z</cp:lastPrinted>
  <dcterms:modified xsi:type="dcterms:W3CDTF">2019-04-17T08:54:36Z</dcterms:modified>
</cp:coreProperties>
</file>