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5" tabRatio="771"/>
  </bookViews>
  <sheets>
    <sheet name="Обоснование НМЦКЛокальная смета" sheetId="8" r:id="rId1"/>
  </sheets>
  <definedNames>
    <definedName name="_xlnm.Print_Titles" localSheetId="0">'Обоснование НМЦКЛокальная смета'!$25:$25</definedName>
  </definedNames>
  <calcPr calcId="114210" fullCalcOnLoad="1"/>
</workbook>
</file>

<file path=xl/calcChain.xml><?xml version="1.0" encoding="utf-8"?>
<calcChain xmlns="http://schemas.openxmlformats.org/spreadsheetml/2006/main">
  <c r="G77" i="8"/>
  <c r="A21"/>
  <c r="G17"/>
  <c r="J19"/>
  <c r="G19"/>
  <c r="J17"/>
  <c r="J18"/>
  <c r="G1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2" authorId="4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5" authorId="4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V1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1" authorId="4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5" authorId="4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5" authorId="4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C25" authorId="4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&lt;Нормы НР 2001г. по позиции&gt;
&lt;Нормы СП 2001г. по позиции&gt;</t>
        </r>
      </text>
    </comment>
    <comment ref="D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H2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5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K25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5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</commentList>
</comments>
</file>

<file path=xl/sharedStrings.xml><?xml version="1.0" encoding="utf-8"?>
<sst xmlns="http://schemas.openxmlformats.org/spreadsheetml/2006/main" count="152" uniqueCount="105">
  <si>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</si>
  <si>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</si>
  <si>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</si>
  <si>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</si>
  <si>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</si>
  <si>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</si>
  <si>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</si>
  <si>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</si>
  <si>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</si>
  <si>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</si>
  <si>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</si>
  <si>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</si>
  <si>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</si>
  <si>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</si>
  <si>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</si>
  <si>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</si>
  <si>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</si>
  <si>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</si>
  <si>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</si>
  <si>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 xml:space="preserve">УТВЕРЖДАЮ </t>
  </si>
  <si>
    <t>"___" _____________ 20___ г.</t>
  </si>
  <si>
    <t xml:space="preserve">  </t>
  </si>
  <si>
    <t>ЛОКАЛЬНАЯ СМЕТА 1-2</t>
  </si>
  <si>
    <t>Основание:11 ЧИГПТ/17-АР</t>
  </si>
  <si>
    <t>Раздел 1. Скульптура</t>
  </si>
  <si>
    <t>ТЕР46-03-001-04
Сверление установками алмазного бурения в железобетонных конструкциях вертикальных отверстий глубиной 200 мм диаметром: 40 мм
100 отверстий</t>
  </si>
  <si>
    <t>0,04
4/100</t>
  </si>
  <si>
    <t>249,28
_____
1199,67</t>
  </si>
  <si>
    <t>599,55
_____
270,59</t>
  </si>
  <si>
    <t>10
_____
48</t>
  </si>
  <si>
    <t>24
_____
11</t>
  </si>
  <si>
    <t>120
_____
29</t>
  </si>
  <si>
    <t>198
_____
130</t>
  </si>
  <si>
    <t>Накладные расходы от ФОТ(250 руб.)</t>
  </si>
  <si>
    <t>110%*0.85</t>
  </si>
  <si>
    <t>Сметная прибыль от ФОТ(250 руб.)</t>
  </si>
  <si>
    <t>70%*(0.85*0.8)</t>
  </si>
  <si>
    <t>Всего с НР и СП</t>
  </si>
  <si>
    <t/>
  </si>
  <si>
    <t>ТЕР46-03-001-20
На каждые 10 мм изменения глубины сверления добавляется или исключается: к расценке 46-03-001-04
100 отверстий</t>
  </si>
  <si>
    <t>6,69
_____
59,98</t>
  </si>
  <si>
    <t>20,8
_____
13,6</t>
  </si>
  <si>
    <t xml:space="preserve">
_____
2</t>
  </si>
  <si>
    <t>1
_____
1</t>
  </si>
  <si>
    <t>3
_____
1</t>
  </si>
  <si>
    <t>8
_____
7</t>
  </si>
  <si>
    <t>Накладные расходы от ФОТ(10 руб.)</t>
  </si>
  <si>
    <t>Сметная прибыль от ФОТ(10 руб.)</t>
  </si>
  <si>
    <t>ТЕР09-05-003-02
Постановка болтов: высокопрочных
100 шт. болтов</t>
  </si>
  <si>
    <t>195,78
_____
389,45</t>
  </si>
  <si>
    <t>8
_____
15</t>
  </si>
  <si>
    <t>94
_____
104</t>
  </si>
  <si>
    <t>Накладные расходы от ФОТ(94 руб.)</t>
  </si>
  <si>
    <t>90%*0.85</t>
  </si>
  <si>
    <t>Сметная прибыль от ФОТ(94 руб.)</t>
  </si>
  <si>
    <t>85%*(0.85*0.8)</t>
  </si>
  <si>
    <t>ТССЦ-101-2880
Болты анкерные М 28х60
шт.</t>
  </si>
  <si>
    <t xml:space="preserve">
_____
7,77</t>
  </si>
  <si>
    <t xml:space="preserve">
_____
31</t>
  </si>
  <si>
    <t xml:space="preserve">
_____
178</t>
  </si>
  <si>
    <t>ТЕР09-03-001-01
Монтаж опорных плит с обработанной поверхностью массой: до 0,1 т(скульптуры) прим
1 т конструкций</t>
  </si>
  <si>
    <t>279,19
_____
509,32</t>
  </si>
  <si>
    <t>1163,51
_____
133,33</t>
  </si>
  <si>
    <t>419
_____
764</t>
  </si>
  <si>
    <t>1745
_____
200</t>
  </si>
  <si>
    <t>5029
_____
4478</t>
  </si>
  <si>
    <t>10277
_____
2402</t>
  </si>
  <si>
    <t>Накладные расходы от ФОТ(7431 руб.)</t>
  </si>
  <si>
    <t>Сметная прибыль от ФОТ(7431 руб.)</t>
  </si>
  <si>
    <t xml:space="preserve">
_____
220511,93</t>
  </si>
  <si>
    <t xml:space="preserve">
_____
220512</t>
  </si>
  <si>
    <t xml:space="preserve">
_____
1296610</t>
  </si>
  <si>
    <t>ТССЦпг-03-02-04-100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100 км IV класс груза
1 т груза</t>
  </si>
  <si>
    <t>Итого прямые затраты по разделу</t>
  </si>
  <si>
    <t>437
_____
221372</t>
  </si>
  <si>
    <t>2074
_____
212</t>
  </si>
  <si>
    <t>5246
_____
1301400</t>
  </si>
  <si>
    <t>12297
_____
2539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</si>
  <si>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</si>
  <si>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</si>
  <si>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</si>
  <si>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</si>
  <si>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</si>
  <si>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</si>
  <si>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Скульптура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</si>
  <si>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</si>
  <si>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Строительные металлические конструкции</t>
  </si>
  <si>
    <t xml:space="preserve">    Материалы для строительных работ</t>
  </si>
  <si>
    <t xml:space="preserve">    Материалы</t>
  </si>
  <si>
    <t xml:space="preserve">    Перевозка грузов автотранспортом</t>
  </si>
  <si>
    <t xml:space="preserve">    Итого</t>
  </si>
  <si>
    <t xml:space="preserve">    Итого по разделу 1 Скульптура</t>
  </si>
  <si>
    <t>Итого прямые затраты по смете</t>
  </si>
  <si>
    <t>ВСЕГО по смете</t>
  </si>
  <si>
    <t xml:space="preserve">    НДС 18%</t>
  </si>
  <si>
    <t xml:space="preserve">    ВСЕГО по смете</t>
  </si>
  <si>
    <t xml:space="preserve"> </t>
  </si>
  <si>
    <t>_________________ /А.З. Ишкильдин/</t>
  </si>
  <si>
    <t>Составил: /Хаустова И.Ю./</t>
  </si>
  <si>
    <t xml:space="preserve"> 
Скульптура "Кони" h=2,5м/ 
шт</t>
  </si>
  <si>
    <t>Приобретение и установка скульптуры фонтана</t>
  </si>
  <si>
    <t>Стройка: Челябинская область, Аргаяшский район, с.Аргаяш</t>
  </si>
  <si>
    <t>Объект: Капитальный ремонт  фонтана</t>
  </si>
  <si>
    <t>Обоснование начальной (максимальной) цены контракта</t>
  </si>
  <si>
    <t>Приложение № 2 к документации об аукционе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</si>
</sst>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7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7" fillId="0" borderId="6" xfId="13" applyFont="1" applyBorder="1">
      <alignment horizontal="center" wrapText="1"/>
    </xf>
    <xf numFmtId="0" fontId="7" fillId="0" borderId="6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5" fillId="0" borderId="6" xfId="0" applyFont="1" applyBorder="1" applyAlignment="1">
      <alignment horizontal="left" vertical="top" wrapText="1"/>
    </xf>
    <xf numFmtId="2" fontId="15" fillId="0" borderId="6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right" vertical="top" wrapText="1"/>
    </xf>
    <xf numFmtId="2" fontId="15" fillId="0" borderId="6" xfId="0" applyNumberFormat="1" applyFont="1" applyBorder="1" applyAlignment="1">
      <alignment horizontal="right" vertical="top" wrapText="1"/>
    </xf>
    <xf numFmtId="0" fontId="15" fillId="0" borderId="6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6" xfId="0" applyNumberFormat="1" applyFont="1" applyBorder="1" applyAlignment="1">
      <alignment horizontal="right" vertical="top" wrapText="1"/>
    </xf>
    <xf numFmtId="0" fontId="12" fillId="0" borderId="6" xfId="0" applyFont="1" applyBorder="1" applyAlignment="1">
      <alignment horizontal="right" vertical="top" wrapText="1"/>
    </xf>
    <xf numFmtId="0" fontId="3" fillId="0" borderId="0" xfId="23" applyFont="1" applyBorder="1" applyAlignment="1">
      <alignment horizontal="left"/>
    </xf>
    <xf numFmtId="164" fontId="12" fillId="0" borderId="7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164" fontId="11" fillId="0" borderId="7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Z81"/>
  <sheetViews>
    <sheetView showGridLines="0" tabSelected="1" topLeftCell="A74" zoomScaleNormal="100" workbookViewId="0">
      <selection activeCell="A15" sqref="A15:U15"/>
    </sheetView>
  </sheetViews>
  <sheetFormatPr defaultRowHeight="12.75"/>
  <cols>
    <col min="1" max="1" width="6" style="1" customWidth="1"/>
    <col min="2" max="2" width="35.7109375" style="1" customWidth="1"/>
    <col min="3" max="3" width="13.570312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1.855468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>
      <c r="I2" s="74" t="s">
        <v>104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15.75">
      <c r="A3" s="2" t="s">
        <v>96</v>
      </c>
      <c r="H3" s="3" t="s">
        <v>19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>
      <c r="A4" s="28" t="s">
        <v>21</v>
      </c>
      <c r="H4" s="28" t="s">
        <v>21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>
      <c r="A5" s="52" t="s">
        <v>96</v>
      </c>
      <c r="B5" s="4"/>
      <c r="C5" s="4"/>
      <c r="D5" s="4"/>
      <c r="E5" s="4"/>
      <c r="F5" s="4"/>
      <c r="G5" s="4"/>
      <c r="H5" s="52" t="s">
        <v>97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>
      <c r="A6" s="1" t="s">
        <v>96</v>
      </c>
      <c r="B6" s="4"/>
      <c r="C6" s="4"/>
      <c r="D6" s="4"/>
      <c r="E6" s="4"/>
      <c r="F6" s="4"/>
      <c r="G6" s="4"/>
      <c r="H6" s="29" t="s">
        <v>20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s="7" customFormat="1" ht="12">
      <c r="A7" s="8" t="s">
        <v>101</v>
      </c>
      <c r="B7" s="6"/>
      <c r="C7" s="6"/>
      <c r="D7" s="6"/>
    </row>
    <row r="8" spans="1:21" s="7" customFormat="1" ht="12">
      <c r="A8" s="5"/>
      <c r="B8" s="6"/>
      <c r="C8" s="6"/>
      <c r="D8" s="6"/>
    </row>
    <row r="9" spans="1:21" s="7" customFormat="1" ht="12">
      <c r="A9" s="8" t="s">
        <v>102</v>
      </c>
      <c r="B9" s="6"/>
      <c r="C9" s="6"/>
      <c r="D9" s="6"/>
    </row>
    <row r="10" spans="1:21" s="7" customFormat="1" ht="13.5">
      <c r="A10" s="8"/>
      <c r="B10" s="6"/>
      <c r="C10" s="75" t="s">
        <v>103</v>
      </c>
      <c r="D10" s="76"/>
      <c r="E10" s="76"/>
      <c r="F10" s="76"/>
      <c r="G10" s="76"/>
      <c r="H10" s="76"/>
      <c r="I10" s="76"/>
      <c r="J10" s="76"/>
    </row>
    <row r="11" spans="1:21" s="7" customFormat="1" ht="12">
      <c r="A11" s="8"/>
      <c r="B11" s="6"/>
      <c r="C11" s="6"/>
      <c r="D11" s="6"/>
    </row>
    <row r="12" spans="1:21" s="7" customFormat="1" ht="15">
      <c r="A12" s="59" t="s">
        <v>22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s="7" customFormat="1" ht="12">
      <c r="A13" s="60" t="s">
        <v>18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s="7" customFormat="1" ht="12">
      <c r="A14" s="60" t="s">
        <v>100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s="7" customFormat="1" ht="12">
      <c r="A15" s="61" t="s">
        <v>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s="7" customFormat="1" ht="12">
      <c r="G16" s="62" t="s">
        <v>16</v>
      </c>
      <c r="H16" s="63"/>
      <c r="I16" s="64"/>
      <c r="J16" s="62" t="s">
        <v>17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6" s="7" customFormat="1">
      <c r="D17" s="5" t="s">
        <v>1</v>
      </c>
      <c r="G17" s="55">
        <f>265426/1000/1.18</f>
        <v>224.93728813559323</v>
      </c>
      <c r="H17" s="56"/>
      <c r="I17" s="9" t="s">
        <v>2</v>
      </c>
      <c r="J17" s="53">
        <f>1568711/1000</f>
        <v>1568.711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9" t="s">
        <v>2</v>
      </c>
    </row>
    <row r="18" spans="1:26" s="7" customFormat="1">
      <c r="D18" s="5" t="s">
        <v>3</v>
      </c>
      <c r="G18" s="55">
        <f>(V18+V19)/1000</f>
        <v>4.8960000000000004E-2</v>
      </c>
      <c r="H18" s="56"/>
      <c r="I18" s="9" t="s">
        <v>4</v>
      </c>
      <c r="J18" s="53">
        <f>(W18+W19)/1000</f>
        <v>4.8960000000000004E-2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9" t="s">
        <v>4</v>
      </c>
      <c r="V18" s="11">
        <v>35.92</v>
      </c>
      <c r="W18" s="12">
        <v>35.92</v>
      </c>
      <c r="X18" s="26">
        <v>649</v>
      </c>
      <c r="Y18" s="26">
        <v>588</v>
      </c>
      <c r="Z18" s="26">
        <v>466</v>
      </c>
    </row>
    <row r="19" spans="1:26" s="7" customFormat="1">
      <c r="D19" s="5" t="s">
        <v>5</v>
      </c>
      <c r="G19" s="55">
        <f>649/1000</f>
        <v>0.64900000000000002</v>
      </c>
      <c r="H19" s="56"/>
      <c r="I19" s="9" t="s">
        <v>2</v>
      </c>
      <c r="J19" s="53">
        <f>7785/1000</f>
        <v>7.7850000000000001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9" t="s">
        <v>2</v>
      </c>
      <c r="V19" s="11">
        <v>13.04</v>
      </c>
      <c r="W19" s="12">
        <v>13.04</v>
      </c>
      <c r="X19" s="27">
        <v>7785</v>
      </c>
      <c r="Y19" s="27">
        <v>6000</v>
      </c>
      <c r="Z19" s="27">
        <v>4473</v>
      </c>
    </row>
    <row r="20" spans="1:26" s="7" customFormat="1" ht="12">
      <c r="F20" s="6"/>
      <c r="G20" s="13"/>
      <c r="H20" s="13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4"/>
    </row>
    <row r="21" spans="1:26" s="7" customFormat="1" thickBot="1">
      <c r="A21" s="5" t="str">
        <f>"Составлена в базисных ценах на 01.2000 г. и текущих ценах на 1 квартал 2017г. " &amp; IF(LEN(L21)&gt;3,MID(L21,4,LEN(L21)),L21)</f>
        <v xml:space="preserve">Составлена в базисных ценах на 01.2000 г. и текущих ценах на 1 квартал 2017г. </v>
      </c>
    </row>
    <row r="22" spans="1:26" s="18" customFormat="1" ht="17.25" customHeight="1" thickBot="1">
      <c r="A22" s="73" t="s">
        <v>6</v>
      </c>
      <c r="B22" s="73" t="s">
        <v>7</v>
      </c>
      <c r="C22" s="73" t="s">
        <v>8</v>
      </c>
      <c r="D22" s="58" t="s">
        <v>9</v>
      </c>
      <c r="E22" s="58"/>
      <c r="F22" s="58"/>
      <c r="G22" s="58" t="s">
        <v>10</v>
      </c>
      <c r="H22" s="58"/>
      <c r="I22" s="58"/>
      <c r="J22" s="58" t="s">
        <v>11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spans="1:26" s="18" customFormat="1" ht="11.25" customHeight="1" thickBot="1">
      <c r="A23" s="73"/>
      <c r="B23" s="73"/>
      <c r="C23" s="73"/>
      <c r="D23" s="57" t="s">
        <v>0</v>
      </c>
      <c r="E23" s="17" t="s">
        <v>12</v>
      </c>
      <c r="F23" s="17" t="s">
        <v>13</v>
      </c>
      <c r="G23" s="57" t="s">
        <v>0</v>
      </c>
      <c r="H23" s="17" t="s">
        <v>12</v>
      </c>
      <c r="I23" s="17" t="s">
        <v>13</v>
      </c>
      <c r="J23" s="57" t="s">
        <v>0</v>
      </c>
      <c r="K23" s="17" t="s">
        <v>12</v>
      </c>
      <c r="L23" s="17"/>
      <c r="M23" s="17"/>
      <c r="N23" s="17"/>
      <c r="O23" s="17"/>
      <c r="P23" s="17"/>
      <c r="Q23" s="17"/>
      <c r="R23" s="17"/>
      <c r="S23" s="17"/>
      <c r="T23" s="17"/>
      <c r="U23" s="17" t="s">
        <v>13</v>
      </c>
    </row>
    <row r="24" spans="1:26" s="18" customFormat="1" ht="13.5" customHeight="1" thickBot="1">
      <c r="A24" s="73"/>
      <c r="B24" s="73"/>
      <c r="C24" s="73"/>
      <c r="D24" s="57"/>
      <c r="E24" s="17" t="s">
        <v>14</v>
      </c>
      <c r="F24" s="17" t="s">
        <v>15</v>
      </c>
      <c r="G24" s="57"/>
      <c r="H24" s="17" t="s">
        <v>14</v>
      </c>
      <c r="I24" s="17" t="s">
        <v>15</v>
      </c>
      <c r="J24" s="57"/>
      <c r="K24" s="17" t="s">
        <v>14</v>
      </c>
      <c r="L24" s="17"/>
      <c r="M24" s="17"/>
      <c r="N24" s="17"/>
      <c r="O24" s="17"/>
      <c r="P24" s="17"/>
      <c r="Q24" s="17"/>
      <c r="R24" s="17"/>
      <c r="S24" s="17"/>
      <c r="T24" s="17"/>
      <c r="U24" s="17" t="s">
        <v>15</v>
      </c>
    </row>
    <row r="25" spans="1:26" s="6" customFormat="1">
      <c r="A25" s="31">
        <v>1</v>
      </c>
      <c r="B25" s="31">
        <v>2</v>
      </c>
      <c r="C25" s="31">
        <v>3</v>
      </c>
      <c r="D25" s="32">
        <v>4</v>
      </c>
      <c r="E25" s="31">
        <v>5</v>
      </c>
      <c r="F25" s="31">
        <v>6</v>
      </c>
      <c r="G25" s="32">
        <v>7</v>
      </c>
      <c r="H25" s="31">
        <v>8</v>
      </c>
      <c r="I25" s="31">
        <v>9</v>
      </c>
      <c r="J25" s="32">
        <v>10</v>
      </c>
      <c r="K25" s="31">
        <v>11</v>
      </c>
      <c r="L25" s="31"/>
      <c r="M25" s="31"/>
      <c r="N25" s="31"/>
      <c r="O25" s="31"/>
      <c r="P25" s="31"/>
      <c r="Q25" s="31"/>
      <c r="R25" s="31"/>
      <c r="S25" s="31"/>
      <c r="T25" s="31"/>
      <c r="U25" s="31">
        <v>12</v>
      </c>
    </row>
    <row r="26" spans="1:26" s="24" customFormat="1" ht="16.5" customHeight="1">
      <c r="A26" s="69" t="s">
        <v>24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spans="1:26" s="24" customFormat="1" ht="72">
      <c r="A27" s="33">
        <v>2</v>
      </c>
      <c r="B27" s="34" t="s">
        <v>25</v>
      </c>
      <c r="C27" s="35" t="s">
        <v>26</v>
      </c>
      <c r="D27" s="36">
        <v>2048.5</v>
      </c>
      <c r="E27" s="37" t="s">
        <v>27</v>
      </c>
      <c r="F27" s="36" t="s">
        <v>28</v>
      </c>
      <c r="G27" s="36">
        <v>82</v>
      </c>
      <c r="H27" s="36" t="s">
        <v>29</v>
      </c>
      <c r="I27" s="36" t="s">
        <v>30</v>
      </c>
      <c r="J27" s="36">
        <v>347</v>
      </c>
      <c r="K27" s="37" t="s">
        <v>31</v>
      </c>
      <c r="L27" s="37"/>
      <c r="M27" s="37"/>
      <c r="N27" s="37"/>
      <c r="O27" s="37"/>
      <c r="P27" s="37"/>
      <c r="Q27" s="37"/>
      <c r="R27" s="37"/>
      <c r="S27" s="37"/>
      <c r="T27" s="37"/>
      <c r="U27" s="37" t="s">
        <v>32</v>
      </c>
    </row>
    <row r="28" spans="1:26" s="24" customFormat="1" ht="12">
      <c r="A28" s="38"/>
      <c r="B28" s="39" t="s">
        <v>33</v>
      </c>
      <c r="C28" s="40" t="s">
        <v>34</v>
      </c>
      <c r="D28" s="41"/>
      <c r="E28" s="42"/>
      <c r="F28" s="41"/>
      <c r="G28" s="41">
        <v>23</v>
      </c>
      <c r="H28" s="41"/>
      <c r="I28" s="41"/>
      <c r="J28" s="41">
        <v>234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6" s="24" customFormat="1" ht="12">
      <c r="A29" s="38"/>
      <c r="B29" s="39" t="s">
        <v>35</v>
      </c>
      <c r="C29" s="40" t="s">
        <v>36</v>
      </c>
      <c r="D29" s="41"/>
      <c r="E29" s="42"/>
      <c r="F29" s="41"/>
      <c r="G29" s="41">
        <v>12</v>
      </c>
      <c r="H29" s="41"/>
      <c r="I29" s="41"/>
      <c r="J29" s="41">
        <v>119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6" s="6" customFormat="1" ht="12">
      <c r="A30" s="38"/>
      <c r="B30" s="39" t="s">
        <v>37</v>
      </c>
      <c r="C30" s="40" t="s">
        <v>38</v>
      </c>
      <c r="D30" s="41"/>
      <c r="E30" s="42"/>
      <c r="F30" s="41"/>
      <c r="G30" s="41">
        <v>117</v>
      </c>
      <c r="H30" s="41"/>
      <c r="I30" s="41"/>
      <c r="J30" s="41">
        <v>700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24"/>
      <c r="W30" s="24"/>
      <c r="X30" s="24"/>
      <c r="Y30" s="24"/>
      <c r="Z30" s="24"/>
    </row>
    <row r="31" spans="1:26" s="6" customFormat="1" ht="60">
      <c r="A31" s="33">
        <v>3</v>
      </c>
      <c r="B31" s="34" t="s">
        <v>39</v>
      </c>
      <c r="C31" s="35" t="s">
        <v>26</v>
      </c>
      <c r="D31" s="36">
        <v>87.47</v>
      </c>
      <c r="E31" s="37" t="s">
        <v>40</v>
      </c>
      <c r="F31" s="36" t="s">
        <v>41</v>
      </c>
      <c r="G31" s="36">
        <v>3</v>
      </c>
      <c r="H31" s="36" t="s">
        <v>42</v>
      </c>
      <c r="I31" s="36" t="s">
        <v>43</v>
      </c>
      <c r="J31" s="36">
        <v>12</v>
      </c>
      <c r="K31" s="37" t="s">
        <v>44</v>
      </c>
      <c r="L31" s="37"/>
      <c r="M31" s="37"/>
      <c r="N31" s="37"/>
      <c r="O31" s="37"/>
      <c r="P31" s="37"/>
      <c r="Q31" s="37"/>
      <c r="R31" s="37"/>
      <c r="S31" s="37"/>
      <c r="T31" s="37"/>
      <c r="U31" s="37" t="s">
        <v>45</v>
      </c>
      <c r="V31" s="24"/>
      <c r="W31" s="24"/>
      <c r="X31" s="24"/>
      <c r="Y31" s="24"/>
      <c r="Z31" s="24"/>
    </row>
    <row r="32" spans="1:26" s="6" customFormat="1" ht="12">
      <c r="A32" s="38"/>
      <c r="B32" s="39" t="s">
        <v>46</v>
      </c>
      <c r="C32" s="40" t="s">
        <v>34</v>
      </c>
      <c r="D32" s="41"/>
      <c r="E32" s="42"/>
      <c r="F32" s="41"/>
      <c r="G32" s="41">
        <v>1</v>
      </c>
      <c r="H32" s="41"/>
      <c r="I32" s="41"/>
      <c r="J32" s="41">
        <v>9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24"/>
      <c r="W32" s="24"/>
      <c r="X32" s="24"/>
      <c r="Y32" s="24"/>
      <c r="Z32" s="24"/>
    </row>
    <row r="33" spans="1:26" s="6" customFormat="1" ht="12">
      <c r="A33" s="38"/>
      <c r="B33" s="39" t="s">
        <v>47</v>
      </c>
      <c r="C33" s="40" t="s">
        <v>36</v>
      </c>
      <c r="D33" s="41"/>
      <c r="E33" s="42"/>
      <c r="F33" s="41"/>
      <c r="G33" s="41">
        <v>1</v>
      </c>
      <c r="H33" s="41"/>
      <c r="I33" s="41"/>
      <c r="J33" s="41">
        <v>5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4"/>
      <c r="W33" s="24"/>
      <c r="X33" s="24"/>
      <c r="Y33" s="24"/>
      <c r="Z33" s="24"/>
    </row>
    <row r="34" spans="1:26" s="25" customFormat="1" ht="12">
      <c r="A34" s="38"/>
      <c r="B34" s="39" t="s">
        <v>37</v>
      </c>
      <c r="C34" s="40" t="s">
        <v>38</v>
      </c>
      <c r="D34" s="41"/>
      <c r="E34" s="42"/>
      <c r="F34" s="41"/>
      <c r="G34" s="41">
        <v>5</v>
      </c>
      <c r="H34" s="41"/>
      <c r="I34" s="41"/>
      <c r="J34" s="41">
        <v>26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24"/>
      <c r="W34" s="24"/>
      <c r="X34" s="24"/>
      <c r="Y34" s="24"/>
      <c r="Z34" s="24"/>
    </row>
    <row r="35" spans="1:26" ht="36">
      <c r="A35" s="33">
        <v>4</v>
      </c>
      <c r="B35" s="34" t="s">
        <v>48</v>
      </c>
      <c r="C35" s="35" t="s">
        <v>26</v>
      </c>
      <c r="D35" s="36">
        <v>599.37</v>
      </c>
      <c r="E35" s="37" t="s">
        <v>49</v>
      </c>
      <c r="F35" s="36">
        <v>14.14</v>
      </c>
      <c r="G35" s="36">
        <v>24</v>
      </c>
      <c r="H35" s="36" t="s">
        <v>50</v>
      </c>
      <c r="I35" s="36">
        <v>1</v>
      </c>
      <c r="J35" s="36">
        <v>201</v>
      </c>
      <c r="K35" s="37" t="s">
        <v>51</v>
      </c>
      <c r="L35" s="37"/>
      <c r="M35" s="37"/>
      <c r="N35" s="37"/>
      <c r="O35" s="37"/>
      <c r="P35" s="37"/>
      <c r="Q35" s="37"/>
      <c r="R35" s="37"/>
      <c r="S35" s="37"/>
      <c r="T35" s="37"/>
      <c r="U35" s="37">
        <v>3</v>
      </c>
      <c r="V35" s="24"/>
      <c r="W35" s="24"/>
      <c r="X35" s="24"/>
      <c r="Y35" s="24"/>
      <c r="Z35" s="24"/>
    </row>
    <row r="36" spans="1:26">
      <c r="A36" s="38"/>
      <c r="B36" s="39" t="s">
        <v>52</v>
      </c>
      <c r="C36" s="40" t="s">
        <v>53</v>
      </c>
      <c r="D36" s="41"/>
      <c r="E36" s="42"/>
      <c r="F36" s="41"/>
      <c r="G36" s="41">
        <v>7</v>
      </c>
      <c r="H36" s="41"/>
      <c r="I36" s="41"/>
      <c r="J36" s="41">
        <v>72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24"/>
      <c r="W36" s="24"/>
      <c r="X36" s="24"/>
      <c r="Y36" s="24"/>
      <c r="Z36" s="24"/>
    </row>
    <row r="37" spans="1:26">
      <c r="A37" s="38"/>
      <c r="B37" s="39" t="s">
        <v>54</v>
      </c>
      <c r="C37" s="40" t="s">
        <v>55</v>
      </c>
      <c r="D37" s="41"/>
      <c r="E37" s="42"/>
      <c r="F37" s="41"/>
      <c r="G37" s="41">
        <v>6</v>
      </c>
      <c r="H37" s="41"/>
      <c r="I37" s="41"/>
      <c r="J37" s="41">
        <v>54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24"/>
      <c r="W37" s="24"/>
      <c r="X37" s="24"/>
      <c r="Y37" s="24"/>
      <c r="Z37" s="24"/>
    </row>
    <row r="38" spans="1:26">
      <c r="A38" s="38"/>
      <c r="B38" s="39" t="s">
        <v>37</v>
      </c>
      <c r="C38" s="40" t="s">
        <v>38</v>
      </c>
      <c r="D38" s="41"/>
      <c r="E38" s="42"/>
      <c r="F38" s="41"/>
      <c r="G38" s="41">
        <v>37</v>
      </c>
      <c r="H38" s="41"/>
      <c r="I38" s="41"/>
      <c r="J38" s="41">
        <v>327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24"/>
      <c r="W38" s="24"/>
      <c r="X38" s="24"/>
      <c r="Y38" s="24"/>
      <c r="Z38" s="24"/>
    </row>
    <row r="39" spans="1:26" ht="36">
      <c r="A39" s="33">
        <v>6</v>
      </c>
      <c r="B39" s="34" t="s">
        <v>56</v>
      </c>
      <c r="C39" s="35">
        <v>4</v>
      </c>
      <c r="D39" s="36">
        <v>7.77</v>
      </c>
      <c r="E39" s="37" t="s">
        <v>57</v>
      </c>
      <c r="F39" s="36"/>
      <c r="G39" s="36">
        <v>31</v>
      </c>
      <c r="H39" s="36" t="s">
        <v>58</v>
      </c>
      <c r="I39" s="36"/>
      <c r="J39" s="36">
        <v>178</v>
      </c>
      <c r="K39" s="37" t="s">
        <v>59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24"/>
      <c r="W39" s="24"/>
      <c r="X39" s="24"/>
      <c r="Y39" s="24"/>
      <c r="Z39" s="24"/>
    </row>
    <row r="40" spans="1:26" ht="60">
      <c r="A40" s="33">
        <v>5</v>
      </c>
      <c r="B40" s="34" t="s">
        <v>60</v>
      </c>
      <c r="C40" s="35">
        <v>1.5</v>
      </c>
      <c r="D40" s="36">
        <v>1952.02</v>
      </c>
      <c r="E40" s="37" t="s">
        <v>61</v>
      </c>
      <c r="F40" s="36" t="s">
        <v>62</v>
      </c>
      <c r="G40" s="36">
        <v>2928</v>
      </c>
      <c r="H40" s="36" t="s">
        <v>63</v>
      </c>
      <c r="I40" s="36" t="s">
        <v>64</v>
      </c>
      <c r="J40" s="36">
        <v>19784</v>
      </c>
      <c r="K40" s="37" t="s">
        <v>65</v>
      </c>
      <c r="L40" s="37"/>
      <c r="M40" s="37"/>
      <c r="N40" s="37"/>
      <c r="O40" s="37"/>
      <c r="P40" s="37"/>
      <c r="Q40" s="37"/>
      <c r="R40" s="37"/>
      <c r="S40" s="37"/>
      <c r="T40" s="37"/>
      <c r="U40" s="37" t="s">
        <v>66</v>
      </c>
      <c r="V40" s="24"/>
      <c r="W40" s="24"/>
      <c r="X40" s="24"/>
      <c r="Y40" s="24"/>
      <c r="Z40" s="24"/>
    </row>
    <row r="41" spans="1:26">
      <c r="A41" s="38"/>
      <c r="B41" s="39" t="s">
        <v>67</v>
      </c>
      <c r="C41" s="40" t="s">
        <v>53</v>
      </c>
      <c r="D41" s="41"/>
      <c r="E41" s="42"/>
      <c r="F41" s="41"/>
      <c r="G41" s="41">
        <v>557</v>
      </c>
      <c r="H41" s="41"/>
      <c r="I41" s="41"/>
      <c r="J41" s="41">
        <v>5685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24"/>
      <c r="W41" s="24"/>
      <c r="X41" s="24"/>
      <c r="Y41" s="24"/>
      <c r="Z41" s="24"/>
    </row>
    <row r="42" spans="1:26">
      <c r="A42" s="38"/>
      <c r="B42" s="39" t="s">
        <v>68</v>
      </c>
      <c r="C42" s="40" t="s">
        <v>55</v>
      </c>
      <c r="D42" s="41"/>
      <c r="E42" s="42"/>
      <c r="F42" s="41"/>
      <c r="G42" s="41">
        <v>447</v>
      </c>
      <c r="H42" s="41"/>
      <c r="I42" s="41"/>
      <c r="J42" s="41">
        <v>4295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24"/>
      <c r="W42" s="24"/>
      <c r="X42" s="24"/>
      <c r="Y42" s="24"/>
      <c r="Z42" s="24"/>
    </row>
    <row r="43" spans="1:26">
      <c r="A43" s="38"/>
      <c r="B43" s="39" t="s">
        <v>37</v>
      </c>
      <c r="C43" s="40" t="s">
        <v>38</v>
      </c>
      <c r="D43" s="41"/>
      <c r="E43" s="42"/>
      <c r="F43" s="41"/>
      <c r="G43" s="41">
        <v>3932</v>
      </c>
      <c r="H43" s="41"/>
      <c r="I43" s="41"/>
      <c r="J43" s="41">
        <v>29764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4"/>
      <c r="W43" s="24"/>
      <c r="X43" s="24"/>
      <c r="Y43" s="24"/>
      <c r="Z43" s="24"/>
    </row>
    <row r="44" spans="1:26" ht="39.75" customHeight="1">
      <c r="A44" s="33">
        <v>7</v>
      </c>
      <c r="B44" s="34" t="s">
        <v>99</v>
      </c>
      <c r="C44" s="35">
        <v>1</v>
      </c>
      <c r="D44" s="36">
        <v>220511.93</v>
      </c>
      <c r="E44" s="37" t="s">
        <v>69</v>
      </c>
      <c r="F44" s="36"/>
      <c r="G44" s="36">
        <v>220512</v>
      </c>
      <c r="H44" s="36" t="s">
        <v>70</v>
      </c>
      <c r="I44" s="36"/>
      <c r="J44" s="36">
        <v>1296610</v>
      </c>
      <c r="K44" s="37" t="s">
        <v>71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24"/>
      <c r="W44" s="24"/>
      <c r="X44" s="24"/>
      <c r="Y44" s="24"/>
      <c r="Z44" s="24"/>
    </row>
    <row r="45" spans="1:26" ht="144">
      <c r="A45" s="33">
        <v>8</v>
      </c>
      <c r="B45" s="34" t="s">
        <v>72</v>
      </c>
      <c r="C45" s="35">
        <v>1.5</v>
      </c>
      <c r="D45" s="36">
        <v>202.27</v>
      </c>
      <c r="E45" s="37"/>
      <c r="F45" s="36">
        <v>202.27</v>
      </c>
      <c r="G45" s="36">
        <v>303</v>
      </c>
      <c r="H45" s="36"/>
      <c r="I45" s="36">
        <v>303</v>
      </c>
      <c r="J45" s="36">
        <v>1811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>
        <v>1811</v>
      </c>
      <c r="V45" s="24"/>
      <c r="W45" s="24"/>
      <c r="X45" s="24"/>
      <c r="Y45" s="24"/>
      <c r="Z45" s="24"/>
    </row>
    <row r="46" spans="1:26">
      <c r="A46" s="43"/>
      <c r="B46" s="44" t="s">
        <v>37</v>
      </c>
      <c r="C46" s="45" t="s">
        <v>38</v>
      </c>
      <c r="D46" s="46"/>
      <c r="E46" s="47"/>
      <c r="F46" s="46"/>
      <c r="G46" s="46">
        <v>303</v>
      </c>
      <c r="H46" s="46"/>
      <c r="I46" s="46"/>
      <c r="J46" s="46">
        <v>1811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24"/>
      <c r="W46" s="24"/>
      <c r="X46" s="24"/>
      <c r="Y46" s="24"/>
      <c r="Z46" s="24"/>
    </row>
    <row r="47" spans="1:26" ht="36" hidden="1">
      <c r="A47" s="67" t="s">
        <v>73</v>
      </c>
      <c r="B47" s="68"/>
      <c r="C47" s="68"/>
      <c r="D47" s="68"/>
      <c r="E47" s="68"/>
      <c r="F47" s="68"/>
      <c r="G47" s="36">
        <v>223883</v>
      </c>
      <c r="H47" s="36" t="s">
        <v>74</v>
      </c>
      <c r="I47" s="36" t="s">
        <v>75</v>
      </c>
      <c r="J47" s="36">
        <v>1318943</v>
      </c>
      <c r="K47" s="37" t="s">
        <v>76</v>
      </c>
      <c r="L47" s="37"/>
      <c r="M47" s="37"/>
      <c r="N47" s="37"/>
      <c r="O47" s="37"/>
      <c r="P47" s="37"/>
      <c r="Q47" s="37"/>
      <c r="R47" s="37"/>
      <c r="S47" s="37"/>
      <c r="T47" s="37"/>
      <c r="U47" s="37" t="s">
        <v>77</v>
      </c>
      <c r="V47" s="24"/>
      <c r="W47" s="24"/>
      <c r="X47" s="24"/>
      <c r="Y47" s="24"/>
      <c r="Z47" s="24"/>
    </row>
    <row r="48" spans="1:26" hidden="1">
      <c r="A48" s="67" t="s">
        <v>78</v>
      </c>
      <c r="B48" s="68"/>
      <c r="C48" s="68"/>
      <c r="D48" s="68"/>
      <c r="E48" s="68"/>
      <c r="F48" s="68"/>
      <c r="G48" s="36"/>
      <c r="H48" s="36"/>
      <c r="I48" s="36"/>
      <c r="J48" s="36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24"/>
      <c r="W48" s="24"/>
      <c r="X48" s="24"/>
      <c r="Y48" s="24"/>
      <c r="Z48" s="24"/>
    </row>
    <row r="49" spans="1:26" hidden="1">
      <c r="A49" s="67" t="s">
        <v>79</v>
      </c>
      <c r="B49" s="68"/>
      <c r="C49" s="68"/>
      <c r="D49" s="68"/>
      <c r="E49" s="68"/>
      <c r="F49" s="68"/>
      <c r="G49" s="36">
        <v>649</v>
      </c>
      <c r="H49" s="36"/>
      <c r="I49" s="36"/>
      <c r="J49" s="36">
        <v>7785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24"/>
      <c r="W49" s="24"/>
      <c r="X49" s="24"/>
      <c r="Y49" s="24"/>
      <c r="Z49" s="24"/>
    </row>
    <row r="50" spans="1:26" hidden="1">
      <c r="A50" s="67" t="s">
        <v>80</v>
      </c>
      <c r="B50" s="68"/>
      <c r="C50" s="68"/>
      <c r="D50" s="68"/>
      <c r="E50" s="68"/>
      <c r="F50" s="68"/>
      <c r="G50" s="36">
        <v>221372</v>
      </c>
      <c r="H50" s="36"/>
      <c r="I50" s="36"/>
      <c r="J50" s="36">
        <v>1301400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24"/>
      <c r="W50" s="24"/>
      <c r="X50" s="24"/>
      <c r="Y50" s="24"/>
      <c r="Z50" s="24"/>
    </row>
    <row r="51" spans="1:26" hidden="1">
      <c r="A51" s="67" t="s">
        <v>81</v>
      </c>
      <c r="B51" s="68"/>
      <c r="C51" s="68"/>
      <c r="D51" s="68"/>
      <c r="E51" s="68"/>
      <c r="F51" s="68"/>
      <c r="G51" s="36">
        <v>2074</v>
      </c>
      <c r="H51" s="36"/>
      <c r="I51" s="36"/>
      <c r="J51" s="36">
        <v>12297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24"/>
      <c r="W51" s="24"/>
      <c r="X51" s="24"/>
      <c r="Y51" s="24"/>
      <c r="Z51" s="24"/>
    </row>
    <row r="52" spans="1:26" hidden="1">
      <c r="A52" s="71" t="s">
        <v>82</v>
      </c>
      <c r="B52" s="72"/>
      <c r="C52" s="72"/>
      <c r="D52" s="72"/>
      <c r="E52" s="72"/>
      <c r="F52" s="72"/>
      <c r="G52" s="48">
        <v>588</v>
      </c>
      <c r="H52" s="48"/>
      <c r="I52" s="48"/>
      <c r="J52" s="48">
        <v>6000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24"/>
      <c r="W52" s="24"/>
      <c r="X52" s="24"/>
      <c r="Y52" s="24"/>
      <c r="Z52" s="24"/>
    </row>
    <row r="53" spans="1:26" hidden="1">
      <c r="A53" s="71" t="s">
        <v>83</v>
      </c>
      <c r="B53" s="72"/>
      <c r="C53" s="72"/>
      <c r="D53" s="72"/>
      <c r="E53" s="72"/>
      <c r="F53" s="72"/>
      <c r="G53" s="48">
        <v>466</v>
      </c>
      <c r="H53" s="48"/>
      <c r="I53" s="48"/>
      <c r="J53" s="48">
        <v>4473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24"/>
      <c r="W53" s="24"/>
      <c r="X53" s="24"/>
      <c r="Y53" s="24"/>
      <c r="Z53" s="24"/>
    </row>
    <row r="54" spans="1:26" hidden="1">
      <c r="A54" s="71" t="s">
        <v>84</v>
      </c>
      <c r="B54" s="72"/>
      <c r="C54" s="72"/>
      <c r="D54" s="72"/>
      <c r="E54" s="72"/>
      <c r="F54" s="72"/>
      <c r="G54" s="48"/>
      <c r="H54" s="48"/>
      <c r="I54" s="48"/>
      <c r="J54" s="4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24"/>
      <c r="W54" s="24"/>
      <c r="X54" s="24"/>
      <c r="Y54" s="24"/>
      <c r="Z54" s="24"/>
    </row>
    <row r="55" spans="1:26" ht="26.1" hidden="1" customHeight="1">
      <c r="A55" s="67" t="s">
        <v>85</v>
      </c>
      <c r="B55" s="68"/>
      <c r="C55" s="68"/>
      <c r="D55" s="68"/>
      <c r="E55" s="68"/>
      <c r="F55" s="68"/>
      <c r="G55" s="36">
        <v>122</v>
      </c>
      <c r="H55" s="36"/>
      <c r="I55" s="36"/>
      <c r="J55" s="36">
        <v>726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24"/>
      <c r="W55" s="24"/>
      <c r="X55" s="24"/>
      <c r="Y55" s="24"/>
      <c r="Z55" s="24"/>
    </row>
    <row r="56" spans="1:26" hidden="1">
      <c r="A56" s="67" t="s">
        <v>86</v>
      </c>
      <c r="B56" s="68"/>
      <c r="C56" s="68"/>
      <c r="D56" s="68"/>
      <c r="E56" s="68"/>
      <c r="F56" s="68"/>
      <c r="G56" s="36">
        <v>3969</v>
      </c>
      <c r="H56" s="36"/>
      <c r="I56" s="36"/>
      <c r="J56" s="36">
        <v>30091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24"/>
      <c r="W56" s="24"/>
      <c r="X56" s="24"/>
      <c r="Y56" s="24"/>
      <c r="Z56" s="24"/>
    </row>
    <row r="57" spans="1:26" hidden="1">
      <c r="A57" s="67" t="s">
        <v>87</v>
      </c>
      <c r="B57" s="68"/>
      <c r="C57" s="68"/>
      <c r="D57" s="68"/>
      <c r="E57" s="68"/>
      <c r="F57" s="68"/>
      <c r="G57" s="36">
        <v>31</v>
      </c>
      <c r="H57" s="36"/>
      <c r="I57" s="36"/>
      <c r="J57" s="36">
        <v>178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24"/>
      <c r="W57" s="24"/>
      <c r="X57" s="24"/>
      <c r="Y57" s="24"/>
      <c r="Z57" s="24"/>
    </row>
    <row r="58" spans="1:26" hidden="1">
      <c r="A58" s="67" t="s">
        <v>88</v>
      </c>
      <c r="B58" s="68"/>
      <c r="C58" s="68"/>
      <c r="D58" s="68"/>
      <c r="E58" s="68"/>
      <c r="F58" s="68"/>
      <c r="G58" s="36">
        <v>220512</v>
      </c>
      <c r="H58" s="36"/>
      <c r="I58" s="36"/>
      <c r="J58" s="36">
        <v>1296610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24"/>
      <c r="W58" s="24"/>
      <c r="X58" s="24"/>
      <c r="Y58" s="24"/>
      <c r="Z58" s="24"/>
    </row>
    <row r="59" spans="1:26" hidden="1">
      <c r="A59" s="67" t="s">
        <v>89</v>
      </c>
      <c r="B59" s="68"/>
      <c r="C59" s="68"/>
      <c r="D59" s="68"/>
      <c r="E59" s="68"/>
      <c r="F59" s="68"/>
      <c r="G59" s="36">
        <v>303</v>
      </c>
      <c r="H59" s="36"/>
      <c r="I59" s="36"/>
      <c r="J59" s="36">
        <v>1811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24"/>
      <c r="W59" s="24"/>
      <c r="X59" s="24"/>
      <c r="Y59" s="24"/>
      <c r="Z59" s="24"/>
    </row>
    <row r="60" spans="1:26" hidden="1">
      <c r="A60" s="67" t="s">
        <v>90</v>
      </c>
      <c r="B60" s="68"/>
      <c r="C60" s="68"/>
      <c r="D60" s="68"/>
      <c r="E60" s="68"/>
      <c r="F60" s="68"/>
      <c r="G60" s="36">
        <v>224937</v>
      </c>
      <c r="H60" s="36"/>
      <c r="I60" s="36"/>
      <c r="J60" s="36">
        <v>1329416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24"/>
      <c r="W60" s="24"/>
      <c r="X60" s="24"/>
      <c r="Y60" s="24"/>
      <c r="Z60" s="24"/>
    </row>
    <row r="61" spans="1:26" hidden="1">
      <c r="A61" s="65" t="s">
        <v>91</v>
      </c>
      <c r="B61" s="66"/>
      <c r="C61" s="66"/>
      <c r="D61" s="66"/>
      <c r="E61" s="66"/>
      <c r="F61" s="66"/>
      <c r="G61" s="50">
        <v>224937</v>
      </c>
      <c r="H61" s="50"/>
      <c r="I61" s="50"/>
      <c r="J61" s="50">
        <v>1329416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24"/>
      <c r="W61" s="24"/>
      <c r="X61" s="24"/>
      <c r="Y61" s="24"/>
      <c r="Z61" s="24"/>
    </row>
    <row r="62" spans="1:26" ht="36">
      <c r="A62" s="67" t="s">
        <v>92</v>
      </c>
      <c r="B62" s="68"/>
      <c r="C62" s="68"/>
      <c r="D62" s="68"/>
      <c r="E62" s="68"/>
      <c r="F62" s="68"/>
      <c r="G62" s="36">
        <v>223883</v>
      </c>
      <c r="H62" s="36" t="s">
        <v>74</v>
      </c>
      <c r="I62" s="36" t="s">
        <v>75</v>
      </c>
      <c r="J62" s="36">
        <v>1318943</v>
      </c>
      <c r="K62" s="37" t="s">
        <v>76</v>
      </c>
      <c r="L62" s="37"/>
      <c r="M62" s="37"/>
      <c r="N62" s="37"/>
      <c r="O62" s="37"/>
      <c r="P62" s="37"/>
      <c r="Q62" s="37"/>
      <c r="R62" s="37"/>
      <c r="S62" s="37"/>
      <c r="T62" s="37"/>
      <c r="U62" s="37" t="s">
        <v>77</v>
      </c>
      <c r="V62" s="24"/>
      <c r="W62" s="24"/>
      <c r="X62" s="24"/>
      <c r="Y62" s="24"/>
      <c r="Z62" s="24"/>
    </row>
    <row r="63" spans="1:26">
      <c r="A63" s="67" t="s">
        <v>78</v>
      </c>
      <c r="B63" s="68"/>
      <c r="C63" s="68"/>
      <c r="D63" s="68"/>
      <c r="E63" s="68"/>
      <c r="F63" s="68"/>
      <c r="G63" s="36"/>
      <c r="H63" s="36"/>
      <c r="I63" s="36"/>
      <c r="J63" s="36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24"/>
      <c r="W63" s="24"/>
      <c r="X63" s="24"/>
      <c r="Y63" s="24"/>
      <c r="Z63" s="24"/>
    </row>
    <row r="64" spans="1:26">
      <c r="A64" s="67" t="s">
        <v>79</v>
      </c>
      <c r="B64" s="68"/>
      <c r="C64" s="68"/>
      <c r="D64" s="68"/>
      <c r="E64" s="68"/>
      <c r="F64" s="68"/>
      <c r="G64" s="36">
        <v>649</v>
      </c>
      <c r="H64" s="36"/>
      <c r="I64" s="36"/>
      <c r="J64" s="36">
        <v>7785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24"/>
      <c r="W64" s="24"/>
      <c r="X64" s="24"/>
      <c r="Y64" s="24"/>
      <c r="Z64" s="24"/>
    </row>
    <row r="65" spans="1:26">
      <c r="A65" s="67" t="s">
        <v>80</v>
      </c>
      <c r="B65" s="68"/>
      <c r="C65" s="68"/>
      <c r="D65" s="68"/>
      <c r="E65" s="68"/>
      <c r="F65" s="68"/>
      <c r="G65" s="36">
        <v>221372</v>
      </c>
      <c r="H65" s="36"/>
      <c r="I65" s="36"/>
      <c r="J65" s="36">
        <v>1301400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24"/>
      <c r="W65" s="24"/>
      <c r="X65" s="24"/>
      <c r="Y65" s="24"/>
      <c r="Z65" s="24"/>
    </row>
    <row r="66" spans="1:26">
      <c r="A66" s="67" t="s">
        <v>81</v>
      </c>
      <c r="B66" s="68"/>
      <c r="C66" s="68"/>
      <c r="D66" s="68"/>
      <c r="E66" s="68"/>
      <c r="F66" s="68"/>
      <c r="G66" s="36">
        <v>2074</v>
      </c>
      <c r="H66" s="36"/>
      <c r="I66" s="36"/>
      <c r="J66" s="36">
        <v>12297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24"/>
      <c r="W66" s="24"/>
      <c r="X66" s="24"/>
      <c r="Y66" s="24"/>
      <c r="Z66" s="24"/>
    </row>
    <row r="67" spans="1:26">
      <c r="A67" s="71" t="s">
        <v>82</v>
      </c>
      <c r="B67" s="72"/>
      <c r="C67" s="72"/>
      <c r="D67" s="72"/>
      <c r="E67" s="72"/>
      <c r="F67" s="72"/>
      <c r="G67" s="48">
        <v>588</v>
      </c>
      <c r="H67" s="48"/>
      <c r="I67" s="48"/>
      <c r="J67" s="48">
        <v>6000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24"/>
      <c r="W67" s="24"/>
      <c r="X67" s="24"/>
      <c r="Y67" s="24"/>
      <c r="Z67" s="24"/>
    </row>
    <row r="68" spans="1:26">
      <c r="A68" s="71" t="s">
        <v>83</v>
      </c>
      <c r="B68" s="72"/>
      <c r="C68" s="72"/>
      <c r="D68" s="72"/>
      <c r="E68" s="72"/>
      <c r="F68" s="72"/>
      <c r="G68" s="48">
        <v>466</v>
      </c>
      <c r="H68" s="48"/>
      <c r="I68" s="48"/>
      <c r="J68" s="48">
        <v>4473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24"/>
      <c r="W68" s="24"/>
      <c r="X68" s="24"/>
      <c r="Y68" s="24"/>
      <c r="Z68" s="24"/>
    </row>
    <row r="69" spans="1:26">
      <c r="A69" s="71" t="s">
        <v>93</v>
      </c>
      <c r="B69" s="72"/>
      <c r="C69" s="72"/>
      <c r="D69" s="72"/>
      <c r="E69" s="72"/>
      <c r="F69" s="72"/>
      <c r="G69" s="48"/>
      <c r="H69" s="48"/>
      <c r="I69" s="48"/>
      <c r="J69" s="48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24"/>
      <c r="W69" s="24"/>
      <c r="X69" s="24"/>
      <c r="Y69" s="24"/>
      <c r="Z69" s="24"/>
    </row>
    <row r="70" spans="1:26" ht="26.1" customHeight="1">
      <c r="A70" s="67" t="s">
        <v>85</v>
      </c>
      <c r="B70" s="68"/>
      <c r="C70" s="68"/>
      <c r="D70" s="68"/>
      <c r="E70" s="68"/>
      <c r="F70" s="68"/>
      <c r="G70" s="36">
        <v>122</v>
      </c>
      <c r="H70" s="36"/>
      <c r="I70" s="36"/>
      <c r="J70" s="36">
        <v>726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24"/>
      <c r="W70" s="24"/>
      <c r="X70" s="24"/>
      <c r="Y70" s="24"/>
      <c r="Z70" s="24"/>
    </row>
    <row r="71" spans="1:26">
      <c r="A71" s="67" t="s">
        <v>86</v>
      </c>
      <c r="B71" s="68"/>
      <c r="C71" s="68"/>
      <c r="D71" s="68"/>
      <c r="E71" s="68"/>
      <c r="F71" s="68"/>
      <c r="G71" s="36">
        <v>3969</v>
      </c>
      <c r="H71" s="36"/>
      <c r="I71" s="36"/>
      <c r="J71" s="36">
        <v>30091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24"/>
      <c r="W71" s="24"/>
      <c r="X71" s="24"/>
      <c r="Y71" s="24"/>
      <c r="Z71" s="24"/>
    </row>
    <row r="72" spans="1:26">
      <c r="A72" s="67" t="s">
        <v>87</v>
      </c>
      <c r="B72" s="68"/>
      <c r="C72" s="68"/>
      <c r="D72" s="68"/>
      <c r="E72" s="68"/>
      <c r="F72" s="68"/>
      <c r="G72" s="36">
        <v>31</v>
      </c>
      <c r="H72" s="36"/>
      <c r="I72" s="36"/>
      <c r="J72" s="36">
        <v>178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24"/>
      <c r="W72" s="24"/>
      <c r="X72" s="24"/>
      <c r="Y72" s="24"/>
      <c r="Z72" s="24"/>
    </row>
    <row r="73" spans="1:26">
      <c r="A73" s="67" t="s">
        <v>88</v>
      </c>
      <c r="B73" s="68"/>
      <c r="C73" s="68"/>
      <c r="D73" s="68"/>
      <c r="E73" s="68"/>
      <c r="F73" s="68"/>
      <c r="G73" s="36">
        <v>220512</v>
      </c>
      <c r="H73" s="36"/>
      <c r="I73" s="36"/>
      <c r="J73" s="36">
        <v>1296610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24"/>
      <c r="W73" s="24"/>
      <c r="X73" s="24"/>
      <c r="Y73" s="24"/>
      <c r="Z73" s="24"/>
    </row>
    <row r="74" spans="1:26">
      <c r="A74" s="67" t="s">
        <v>89</v>
      </c>
      <c r="B74" s="68"/>
      <c r="C74" s="68"/>
      <c r="D74" s="68"/>
      <c r="E74" s="68"/>
      <c r="F74" s="68"/>
      <c r="G74" s="36">
        <v>303</v>
      </c>
      <c r="H74" s="36"/>
      <c r="I74" s="36"/>
      <c r="J74" s="36">
        <v>1811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24"/>
      <c r="W74" s="24"/>
      <c r="X74" s="24"/>
      <c r="Y74" s="24"/>
      <c r="Z74" s="24"/>
    </row>
    <row r="75" spans="1:26">
      <c r="A75" s="67" t="s">
        <v>90</v>
      </c>
      <c r="B75" s="68"/>
      <c r="C75" s="68"/>
      <c r="D75" s="68"/>
      <c r="E75" s="68"/>
      <c r="F75" s="68"/>
      <c r="G75" s="36">
        <v>224937</v>
      </c>
      <c r="H75" s="36"/>
      <c r="I75" s="36"/>
      <c r="J75" s="36">
        <v>1329416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24"/>
      <c r="W75" s="24"/>
      <c r="X75" s="24"/>
      <c r="Y75" s="24"/>
      <c r="Z75" s="24"/>
    </row>
    <row r="76" spans="1:26">
      <c r="A76" s="67" t="s">
        <v>94</v>
      </c>
      <c r="B76" s="68"/>
      <c r="C76" s="68"/>
      <c r="D76" s="68"/>
      <c r="E76" s="68"/>
      <c r="F76" s="68"/>
      <c r="G76" s="36"/>
      <c r="H76" s="36"/>
      <c r="I76" s="36"/>
      <c r="J76" s="36">
        <v>239295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24"/>
      <c r="W76" s="24"/>
      <c r="X76" s="24"/>
      <c r="Y76" s="24"/>
      <c r="Z76" s="24"/>
    </row>
    <row r="77" spans="1:26">
      <c r="A77" s="71" t="s">
        <v>95</v>
      </c>
      <c r="B77" s="72"/>
      <c r="C77" s="72"/>
      <c r="D77" s="72"/>
      <c r="E77" s="72"/>
      <c r="F77" s="72"/>
      <c r="G77" s="48">
        <f>G75</f>
        <v>224937</v>
      </c>
      <c r="H77" s="48"/>
      <c r="I77" s="48"/>
      <c r="J77" s="48">
        <v>1568711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24"/>
      <c r="W77" s="24"/>
      <c r="X77" s="24"/>
      <c r="Y77" s="24"/>
      <c r="Z77" s="24"/>
    </row>
    <row r="78" spans="1:26">
      <c r="A78" s="19"/>
      <c r="B78" s="20"/>
      <c r="C78" s="21"/>
      <c r="D78" s="22"/>
      <c r="E78" s="23"/>
      <c r="F78" s="22"/>
      <c r="G78" s="22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4"/>
      <c r="W78" s="24"/>
      <c r="X78" s="24"/>
      <c r="Y78" s="24"/>
      <c r="Z78" s="24"/>
    </row>
    <row r="79" spans="1:26">
      <c r="A79" s="30" t="s">
        <v>98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1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6"/>
      <c r="W80" s="6"/>
      <c r="X80" s="6"/>
      <c r="Y80" s="6"/>
      <c r="Z80" s="6"/>
    </row>
    <row r="81" spans="22:26">
      <c r="V81" s="25"/>
      <c r="W81" s="25"/>
      <c r="X81" s="25"/>
      <c r="Y81" s="25"/>
      <c r="Z81" s="25"/>
    </row>
  </sheetData>
  <mergeCells count="55">
    <mergeCell ref="A77:F77"/>
    <mergeCell ref="A70:F70"/>
    <mergeCell ref="A71:F71"/>
    <mergeCell ref="A72:F72"/>
    <mergeCell ref="A73:F73"/>
    <mergeCell ref="I2:U2"/>
    <mergeCell ref="C10:J10"/>
    <mergeCell ref="A64:F64"/>
    <mergeCell ref="A65:F65"/>
    <mergeCell ref="A49:F49"/>
    <mergeCell ref="A50:F50"/>
    <mergeCell ref="A57:F57"/>
    <mergeCell ref="A63:F63"/>
    <mergeCell ref="J22:U22"/>
    <mergeCell ref="D22:F22"/>
    <mergeCell ref="A67:F67"/>
    <mergeCell ref="A76:F76"/>
    <mergeCell ref="A69:F69"/>
    <mergeCell ref="A58:F58"/>
    <mergeCell ref="A59:F59"/>
    <mergeCell ref="A60:F60"/>
    <mergeCell ref="A74:F74"/>
    <mergeCell ref="A75:F75"/>
    <mergeCell ref="A68:F68"/>
    <mergeCell ref="A66:F66"/>
    <mergeCell ref="D23:D24"/>
    <mergeCell ref="A56:F56"/>
    <mergeCell ref="A52:F52"/>
    <mergeCell ref="A51:F51"/>
    <mergeCell ref="A53:F53"/>
    <mergeCell ref="A54:F54"/>
    <mergeCell ref="A22:A24"/>
    <mergeCell ref="B22:B24"/>
    <mergeCell ref="C22:C24"/>
    <mergeCell ref="A61:F61"/>
    <mergeCell ref="A62:F62"/>
    <mergeCell ref="A55:F55"/>
    <mergeCell ref="A26:U26"/>
    <mergeCell ref="A47:F47"/>
    <mergeCell ref="A48:F48"/>
    <mergeCell ref="A12:U12"/>
    <mergeCell ref="A13:U13"/>
    <mergeCell ref="A14:U14"/>
    <mergeCell ref="A15:U15"/>
    <mergeCell ref="J16:U16"/>
    <mergeCell ref="G16:I16"/>
    <mergeCell ref="J18:K18"/>
    <mergeCell ref="G17:H17"/>
    <mergeCell ref="J23:J24"/>
    <mergeCell ref="G18:H18"/>
    <mergeCell ref="J19:K19"/>
    <mergeCell ref="G22:I22"/>
    <mergeCell ref="G23:G24"/>
    <mergeCell ref="G19:H19"/>
    <mergeCell ref="J17:K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НМЦКЛокальная смета</vt:lpstr>
      <vt:lpstr>'Обоснование НМЦКЛокальная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Антонова</cp:lastModifiedBy>
  <cp:lastPrinted>2011-09-08T07:56:05Z</cp:lastPrinted>
  <dcterms:created xsi:type="dcterms:W3CDTF">2003-01-28T12:33:10Z</dcterms:created>
  <dcterms:modified xsi:type="dcterms:W3CDTF">2017-08-10T09:25:54Z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