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60" windowWidth="7500" windowHeight="4245" tabRatio="771"/>
  </bookViews>
  <sheets>
    <sheet name="Локальная смета" sheetId="8" r:id="rId1"/>
  </sheets>
  <definedNames>
    <definedName name="_xlnm.Print_Titles" localSheetId="0">'Локальная смета'!$34:$34</definedName>
  </definedNames>
  <calcPr calcId="124519"/>
</workbook>
</file>

<file path=xl/calcChain.xml><?xml version="1.0" encoding="utf-8"?>
<calcChain xmlns="http://schemas.openxmlformats.org/spreadsheetml/2006/main">
  <c r="J26" i="8"/>
  <c r="G26"/>
  <c r="J24"/>
  <c r="G24"/>
  <c r="J23"/>
  <c r="G23"/>
  <c r="J22"/>
  <c r="G22"/>
  <c r="J159"/>
  <c r="G159"/>
  <c r="J158"/>
  <c r="G158"/>
  <c r="J25"/>
  <c r="G25"/>
  <c r="A29"/>
</calcChain>
</file>

<file path=xl/comments1.xml><?xml version="1.0" encoding="utf-8"?>
<comments xmlns="http://schemas.openxmlformats.org/spreadsheetml/2006/main">
  <authors>
    <author>Пользователь</author>
    <author>Соседко А.Н.</author>
    <author>&lt;&gt;</author>
    <author>YuKazaeva</author>
    <author>Сергей</author>
    <author>Alex</author>
    <author>onikitina</author>
    <author>Alex Sosedko</author>
  </authors>
  <commentLis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200 атрибут 950 текст&gt;  &lt;подпись 200 значение&gt;</t>
        </r>
      </text>
    </comment>
    <comment ref="H3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210 атрибут 950 текст&gt;  &lt;подпись 210 значение&gt;</t>
        </r>
      </text>
    </comment>
    <comment ref="A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 _________________ /&lt;подпись 200 атрибут 950 значение&gt;/</t>
        </r>
      </text>
    </comment>
    <comment ref="H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_________________ /&lt;подпись 210 атрибут 950 значение&gt;/</t>
        </r>
      </text>
    </comment>
    <comment ref="A8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стройки&gt;</t>
        </r>
      </text>
    </comment>
    <comment ref="A10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&lt;Наименование объекта&gt;</t>
        </r>
      </text>
    </comment>
    <comment ref="A14" authorId="4">
      <text>
        <r>
          <rPr>
            <sz val="8"/>
            <color indexed="81"/>
            <rFont val="Tahoma"/>
            <family val="2"/>
            <charset val="204"/>
          </rPr>
          <t xml:space="preserve"> &lt;Индекс/ЛН локальной сметы&gt;</t>
        </r>
      </text>
    </comment>
    <comment ref="A16" authorId="4">
      <text>
        <r>
          <rPr>
            <sz val="8"/>
            <color indexed="81"/>
            <rFont val="Tahoma"/>
            <family val="2"/>
            <charset val="204"/>
          </rPr>
          <t xml:space="preserve"> на &lt;Наименование локальной сметы&gt;</t>
        </r>
      </text>
    </comment>
    <comment ref="A19" authorId="4">
      <text>
        <r>
          <rPr>
            <sz val="8"/>
            <color indexed="81"/>
            <rFont val="Tahoma"/>
            <family val="2"/>
            <charset val="204"/>
          </rPr>
          <t xml:space="preserve"> &lt;Основание&gt;</t>
        </r>
      </text>
    </comment>
    <comment ref="G22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по расчету&gt;/1000</t>
        </r>
      </text>
    </comment>
    <comment ref="J22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по расчету&gt;/1000</t>
        </r>
      </text>
    </comment>
    <comment ref="G23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Оборудование&gt;/1000</t>
        </r>
      </text>
    </comment>
    <comment ref="J23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Оборудование&gt;/1000</t>
        </r>
      </text>
    </comment>
    <comment ref="G24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Монтажные работы &gt;/1000</t>
        </r>
      </text>
    </comment>
    <comment ref="J24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Монтажные работы &gt;/1000</t>
        </r>
      </text>
    </comment>
    <comment ref="V25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 с коэф. к итогам&gt;</t>
        </r>
      </text>
    </comment>
    <comment ref="W25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 с коэф. к итогам&gt;</t>
        </r>
      </text>
    </comment>
    <comment ref="X25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ФОТ&gt;</t>
        </r>
      </text>
    </comment>
    <comment ref="Y25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НР&gt;</t>
        </r>
      </text>
    </comment>
    <comment ref="Z25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СП&gt;</t>
        </r>
      </text>
    </comment>
    <comment ref="G26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ФОТ с индексами&gt;/1000</t>
        </r>
      </text>
    </comment>
    <comment ref="J26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=&lt;Итого ФОТ с индексами&gt;/1000</t>
        </r>
      </text>
    </comment>
    <comment ref="V26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 с коэф. к итогам&gt;</t>
        </r>
      </text>
    </comment>
    <comment ref="W26" authorId="6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ТЗМ с коэф. к итогам&gt;</t>
        </r>
      </text>
    </comment>
    <comment ref="X26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ФОТ&gt;</t>
        </r>
      </text>
    </comment>
    <comment ref="Y26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НР&gt;</t>
        </r>
      </text>
    </comment>
    <comment ref="Z26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СП&gt;</t>
        </r>
      </text>
    </comment>
    <comment ref="L29" authorId="4">
      <text>
        <r>
          <rPr>
            <sz val="8"/>
            <color indexed="81"/>
            <rFont val="Tahoma"/>
            <family val="2"/>
            <charset val="204"/>
          </rPr>
          <t xml:space="preserve"> &lt;Отчетный период (учет выполненных работ)&gt;</t>
        </r>
      </text>
    </comment>
    <comment ref="A34" authorId="4">
      <text>
        <r>
          <rPr>
            <sz val="8"/>
            <color indexed="81"/>
            <rFont val="Tahoma"/>
            <family val="2"/>
            <charset val="204"/>
          </rPr>
          <t xml:space="preserve"> &lt;Номер позиции по смете&gt;</t>
        </r>
      </text>
    </comment>
    <comment ref="B34" authorId="4">
      <text>
        <r>
          <rPr>
            <sz val="8"/>
            <color indexed="81"/>
            <rFont val="Tahoma"/>
            <family val="2"/>
            <charset val="204"/>
          </rPr>
          <t xml:space="preserve"> &lt;Обоснование (код) позиции&gt;
&lt;Наименование (текстовая часть) расценки&gt;
&lt;Обоснование коэффициентов&gt;
&lt;Ед. измерения по расценке&gt;
&lt;Формула расчета стоимости единицы&gt;
&lt;Строка задания НР для рес.расч.&gt;
&lt;Строка задания СП для рес.расч.&gt;</t>
        </r>
      </text>
    </comment>
    <comment ref="C34" authorId="4">
      <text>
        <r>
          <rPr>
            <sz val="8"/>
            <color indexed="81"/>
            <rFont val="Tahoma"/>
            <family val="2"/>
            <charset val="204"/>
          </rPr>
          <t xml:space="preserve"> &lt;Количество всего (физ. объем) по позиции&gt;
&lt;Формула расчета физ. объема&gt;
&lt;Нормы НР 2001г. по позиции&gt;
&lt;Нормы СП 2001г. по позиции&gt;</t>
        </r>
      </text>
    </comment>
    <comment ref="D34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&lt;ПЗ по позиции на единицу в базисных ценах с учетом всех к-тов&gt;</t>
        </r>
      </text>
    </comment>
    <comment ref="E34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&lt;ОЗП по позиции на единицу в базисных ценах с учетом всех к-тов&gt;
_____
&lt;МАТ по позиции на единицу в базисных ценах с учетом всех к-тов&gt;
</t>
        </r>
      </text>
    </comment>
    <comment ref="F34" authorId="7">
      <text>
        <r>
          <rPr>
            <b/>
            <sz val="8"/>
            <color indexed="81"/>
            <rFont val="Tahoma"/>
            <family val="2"/>
            <charset val="204"/>
          </rPr>
          <t xml:space="preserve"> &lt;ЭММ по позиции на единицу в базисных ценах с учетом всех к-тов&gt;
_____
&lt;ЗПМ по позиции на единицу в базисных ценах с учетом всех к-тов&gt;
</t>
        </r>
      </text>
    </comment>
    <comment ref="G34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ПЗ на физобъем по позиции в базисных ценах&gt;
&lt;Сумма НР по позиции при расчете в базисных ценах&gt;
&lt;Сумма СП по позиции при расчете в базисных ценах&gt;</t>
        </r>
      </text>
    </comment>
    <comment ref="H34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ОЗП на физобъем по позиции в базисных ценах&gt;
_____
&lt;ИТОГО МАТ на физобъем по позиции в базисных ценах&gt;
</t>
        </r>
      </text>
    </comment>
    <comment ref="I34" authorId="5">
      <text>
        <r>
          <rPr>
            <b/>
            <sz val="8"/>
            <color indexed="81"/>
            <rFont val="Tahoma"/>
            <family val="2"/>
            <charset val="204"/>
          </rPr>
          <t xml:space="preserve"> &lt;ИТОГО ЭММ на физобъем по позиции в базисных ценах&gt;
_____
&lt;ИТОГО ЗПМ на физобъем по позиции в базисных ценах&gt;
</t>
        </r>
      </text>
    </comment>
    <comment ref="J34" authorId="4">
      <text>
        <r>
          <rPr>
            <sz val="8"/>
            <color indexed="81"/>
            <rFont val="Tahoma"/>
            <family val="2"/>
            <charset val="204"/>
          </rPr>
          <t xml:space="preserve"> &lt;ИТОГО ПЗ по позиции в текущих ценах&gt;
&lt;Сумма НР по позиции при расчете в текущих ценах (ресурсный расчет)&gt;
&lt;Сумма СП по позиции при расчете в текущих ценах (ресурсный расчет)&gt;</t>
        </r>
      </text>
    </comment>
    <comment ref="K34" authorId="4">
      <text>
        <r>
          <rPr>
            <sz val="8"/>
            <color indexed="81"/>
            <rFont val="Tahoma"/>
            <family val="2"/>
            <charset val="204"/>
          </rPr>
          <t xml:space="preserve"> &lt;ИТОГО ОЗП по позиции в текущих ценах&gt;
_____
&lt;ИТОГО МАТ по позиции в текущих ценах&gt;
</t>
        </r>
      </text>
    </comment>
    <comment ref="U34" authorId="4">
      <text>
        <r>
          <rPr>
            <sz val="8"/>
            <color indexed="81"/>
            <rFont val="Tahoma"/>
            <family val="2"/>
            <charset val="204"/>
          </rPr>
          <t xml:space="preserve"> &lt;ИТОГО ЭММ по позиции в текущих ценах&gt;
_____
&lt;ИТОГО ЗПМ по позиции в текущих ценах&gt;
</t>
        </r>
      </text>
    </comment>
    <comment ref="A145" authorId="4">
      <text>
        <r>
          <rPr>
            <sz val="8"/>
            <color indexed="81"/>
            <rFont val="Tahoma"/>
            <family val="2"/>
            <charset val="204"/>
          </rPr>
          <t xml:space="preserve"> &lt;Текстовая часть (итоги)&gt;</t>
        </r>
      </text>
    </comment>
    <comment ref="G145" authorId="4">
      <text>
        <r>
          <rPr>
            <sz val="8"/>
            <color indexed="81"/>
            <rFont val="Tahoma"/>
            <family val="2"/>
            <charset val="204"/>
          </rPr>
          <t xml:space="preserve"> &lt;Прямые затраты в базисных ценах (итоги)&gt;</t>
        </r>
      </text>
    </comment>
    <comment ref="H145" authorId="4">
      <text>
        <r>
          <rPr>
            <sz val="8"/>
            <color indexed="81"/>
            <rFont val="Tahoma"/>
            <family val="2"/>
            <charset val="204"/>
          </rPr>
          <t xml:space="preserve"> &lt;З/п основных рабочих (итоги)&gt;
_____
&lt;Материалы (итоги)&gt;</t>
        </r>
      </text>
    </comment>
    <comment ref="I145" authorId="4">
      <text>
        <r>
          <rPr>
            <sz val="8"/>
            <color indexed="81"/>
            <rFont val="Tahoma"/>
            <family val="2"/>
            <charset val="204"/>
          </rPr>
          <t xml:space="preserve"> &lt;Эксплуатация машин (итоги)&gt;
_____
&lt;З/п машинистов (итоги)&gt;</t>
        </r>
      </text>
    </comment>
    <comment ref="J145" authorId="4">
      <text>
        <r>
          <rPr>
            <sz val="8"/>
            <color indexed="81"/>
            <rFont val="Tahoma"/>
            <family val="2"/>
            <charset val="204"/>
          </rPr>
          <t xml:space="preserve"> &lt;Прямые затраты в тек.ценах (итоги)&gt;</t>
        </r>
      </text>
    </comment>
    <comment ref="K145" authorId="4">
      <text>
        <r>
          <rPr>
            <sz val="8"/>
            <color indexed="81"/>
            <rFont val="Tahoma"/>
            <family val="2"/>
            <charset val="204"/>
          </rPr>
          <t xml:space="preserve"> &lt;З/п основных рабочих в тек.ценах (итоги)&gt;
_____
&lt;Материалы в тек.ценах (итоги)&gt;</t>
        </r>
      </text>
    </comment>
    <comment ref="U145" authorId="4">
      <text>
        <r>
          <rPr>
            <sz val="8"/>
            <color indexed="81"/>
            <rFont val="Tahoma"/>
            <family val="2"/>
            <charset val="204"/>
          </rPr>
          <t xml:space="preserve"> &lt;Эксплуатация машин в тек.ценах (итоги)&gt;
_____
&lt;З/п машинистов в тек.ценах (итоги)&gt;</t>
        </r>
      </text>
    </comment>
    <comment ref="A161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300 атрибут 970 значение&gt; _________________ /&lt;подпись 300 значение&gt;/</t>
        </r>
      </text>
    </comment>
    <comment ref="A163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&lt;подпись 310 атрибут 970 значение&gt; _________________ /&lt;подпись 310 значение&gt;/</t>
        </r>
      </text>
    </comment>
  </commentList>
</comments>
</file>

<file path=xl/sharedStrings.xml><?xml version="1.0" encoding="utf-8"?>
<sst xmlns="http://schemas.openxmlformats.org/spreadsheetml/2006/main" count="381" uniqueCount="174">
  <si>
    <t>Всего</t>
  </si>
  <si>
    <t xml:space="preserve">ЛОКАЛЬНАЯ СМЕТА </t>
  </si>
  <si>
    <t>Сметная стоимость:</t>
  </si>
  <si>
    <t>тыс. руб.</t>
  </si>
  <si>
    <t>Hормативная трудоемкость:</t>
  </si>
  <si>
    <t>тыс.чел.ч</t>
  </si>
  <si>
    <t>Сметная заработная плата:</t>
  </si>
  <si>
    <t>№ пп</t>
  </si>
  <si>
    <t>Код норматива,  
Наименование,  
Единица измерения</t>
  </si>
  <si>
    <t>Объем</t>
  </si>
  <si>
    <t>Базисная стоимость за единицу</t>
  </si>
  <si>
    <t>Базисная стоимость всего</t>
  </si>
  <si>
    <t>Текущая стоимость всего</t>
  </si>
  <si>
    <t>Осн. З/п</t>
  </si>
  <si>
    <t>Эксп.</t>
  </si>
  <si>
    <t>Материал</t>
  </si>
  <si>
    <t>В т.ч. з/п</t>
  </si>
  <si>
    <t>базисная цена</t>
  </si>
  <si>
    <t>текущая цена</t>
  </si>
  <si>
    <t>(локальный сметный расчет)</t>
  </si>
  <si>
    <t>в т.ч. оборудование</t>
  </si>
  <si>
    <t>монтажных работ</t>
  </si>
  <si>
    <t>% НР</t>
  </si>
  <si>
    <t>% СП</t>
  </si>
  <si>
    <t xml:space="preserve">  </t>
  </si>
  <si>
    <t>Раздел 1. Площадъ нефтебазы.</t>
  </si>
  <si>
    <t>ТЕРр68-15-3
Ремонт асфальтобетонного покрытия дорог однослойного толщиной: 70 мм площадью ремонта до 5 м2
100 м2</t>
  </si>
  <si>
    <t>1364,2
_____
8658,6</t>
  </si>
  <si>
    <t>614,51
_____
97,84</t>
  </si>
  <si>
    <t>750,31
_____
4762,23</t>
  </si>
  <si>
    <t>337,98
_____
53,81</t>
  </si>
  <si>
    <t>9444,18
_____
21516,43</t>
  </si>
  <si>
    <t>2152,89
_____
677,23</t>
  </si>
  <si>
    <t>Накладные расходы от ФОТ(10121,41 руб.)</t>
  </si>
  <si>
    <t>104%</t>
  </si>
  <si>
    <t>Сметная прибыль от ФОТ(10121,41 руб.)</t>
  </si>
  <si>
    <t>60%</t>
  </si>
  <si>
    <t>Всего с НР и СП</t>
  </si>
  <si>
    <t/>
  </si>
  <si>
    <t>ул. Карла Маркса.</t>
  </si>
  <si>
    <t>136,42
_____
865,86</t>
  </si>
  <si>
    <t>61,45
_____
9,78</t>
  </si>
  <si>
    <t>1717,12
_____
3912,09</t>
  </si>
  <si>
    <t>391,43
_____
123,13</t>
  </si>
  <si>
    <t>Накладные расходы от ФОТ(1840,25 руб.)</t>
  </si>
  <si>
    <t>Сметная прибыль от ФОТ(1840,25 руб.)</t>
  </si>
  <si>
    <t>ул. Российская</t>
  </si>
  <si>
    <t>327,41
_____
2078,06</t>
  </si>
  <si>
    <t>147,48
_____
23,48</t>
  </si>
  <si>
    <t>4121,1
_____
9388,99</t>
  </si>
  <si>
    <t>939,44
_____
295,52</t>
  </si>
  <si>
    <t>Накладные расходы от ФОТ(4416,62 руб.)</t>
  </si>
  <si>
    <t>Сметная прибыль от ФОТ(4416,62 руб.)</t>
  </si>
  <si>
    <t>ул. 1 Мая.</t>
  </si>
  <si>
    <t>477,47
_____
3030,51</t>
  </si>
  <si>
    <t>215,08
_____
34,24</t>
  </si>
  <si>
    <t>6009,93
_____
13692,28</t>
  </si>
  <si>
    <t>1370,02
_____
430,97</t>
  </si>
  <si>
    <t>Накладные расходы от ФОТ(6440,9 руб.)</t>
  </si>
  <si>
    <t>Сметная прибыль от ФОТ(6440,9 руб.)</t>
  </si>
  <si>
    <t>ул. Полевая.</t>
  </si>
  <si>
    <t>354,69
_____
2251,24</t>
  </si>
  <si>
    <t>159,77
_____
25,44</t>
  </si>
  <si>
    <t>4464,52
_____
10171,41</t>
  </si>
  <si>
    <t>1017,73
_____
320,15</t>
  </si>
  <si>
    <t>Накладные расходы от ФОТ(4784,67 руб.)</t>
  </si>
  <si>
    <t>Сметная прибыль от ФОТ(4784,67 руб.)</t>
  </si>
  <si>
    <t>ул. Интернациональная.</t>
  </si>
  <si>
    <t>341,05
_____
2164,65</t>
  </si>
  <si>
    <t>153,63
_____
24,46</t>
  </si>
  <si>
    <t>4292,81
_____
9780,19</t>
  </si>
  <si>
    <t>978,59
_____
307,83</t>
  </si>
  <si>
    <t>Накладные расходы от ФОТ(4600,64 руб.)</t>
  </si>
  <si>
    <t>Сметная прибыль от ФОТ(4600,64 руб.)</t>
  </si>
  <si>
    <t>ул. Республиканская.</t>
  </si>
  <si>
    <t>ул. Совхозная.</t>
  </si>
  <si>
    <t>409,26
_____
2597,58</t>
  </si>
  <si>
    <t>184,35
_____
29,35</t>
  </si>
  <si>
    <t>5151,37
_____
11736,24</t>
  </si>
  <si>
    <t>1174,3
_____
369,4</t>
  </si>
  <si>
    <t>Накладные расходы от ФОТ(5520,77 руб.)</t>
  </si>
  <si>
    <t>Сметная прибыль от ФОТ(5520,77 руб.)</t>
  </si>
  <si>
    <t>ул. Озерная.</t>
  </si>
  <si>
    <t>491,11
_____
3117,1</t>
  </si>
  <si>
    <t>221,22
_____
35,22</t>
  </si>
  <si>
    <t>6181,65
_____
14083,48</t>
  </si>
  <si>
    <t>1409,16
_____
443,28</t>
  </si>
  <si>
    <t>Накладные расходы от ФОТ(6624,93 руб.)</t>
  </si>
  <si>
    <t>Сметная прибыль от ФОТ(6624,93 руб.)</t>
  </si>
  <si>
    <t>ул. Рабочая.</t>
  </si>
  <si>
    <t>ул.Куйбышева.</t>
  </si>
  <si>
    <t>ул.Кирова.</t>
  </si>
  <si>
    <t>ул Пионерская.</t>
  </si>
  <si>
    <t>1991,73
_____
12641,56</t>
  </si>
  <si>
    <t>897,18
_____
142,85</t>
  </si>
  <si>
    <t>25070,01
_____
57116,35</t>
  </si>
  <si>
    <t>5714,94
_____
1797,74</t>
  </si>
  <si>
    <t>Накладные расходы от ФОТ(26867,75 руб.)</t>
  </si>
  <si>
    <t>Сметная прибыль от ФОТ(26867,75 руб.)</t>
  </si>
  <si>
    <t>ул. Советская.</t>
  </si>
  <si>
    <t>272,84
_____
1731,72</t>
  </si>
  <si>
    <t>122,9
_____
19,57</t>
  </si>
  <si>
    <t>3434,25
_____
7824,15</t>
  </si>
  <si>
    <t>782,87
_____
246,27</t>
  </si>
  <si>
    <t>Накладные расходы от ФОТ(3680,52 руб.)</t>
  </si>
  <si>
    <t>Сметная прибыль от ФОТ(3680,52 руб.)</t>
  </si>
  <si>
    <t>ул. 8-ое Марта.</t>
  </si>
  <si>
    <t>1568,83
_____
9957,39</t>
  </si>
  <si>
    <t>706,69
_____
112,52</t>
  </si>
  <si>
    <t>19746,93
_____
44988,91</t>
  </si>
  <si>
    <t>4501,49
_____
1416,03</t>
  </si>
  <si>
    <t>Накладные расходы от ФОТ(21162,96 руб.)</t>
  </si>
  <si>
    <t>Сметная прибыль от ФОТ(21162,96 руб.)</t>
  </si>
  <si>
    <t>ул. Южная.</t>
  </si>
  <si>
    <t>627,53
_____
3982,96</t>
  </si>
  <si>
    <t>282,67
_____
45,01</t>
  </si>
  <si>
    <t>7898,77
_____
17995,56</t>
  </si>
  <si>
    <t>1800,6
_____
566,41</t>
  </si>
  <si>
    <t>Накладные расходы от ФОТ(8465,18 руб.)</t>
  </si>
  <si>
    <t>Сметная прибыль от ФОТ(8465,18 руб.)</t>
  </si>
  <si>
    <t>ул.Труда.</t>
  </si>
  <si>
    <t>641,17
_____
4069,55</t>
  </si>
  <si>
    <t>288,82
_____
45,98</t>
  </si>
  <si>
    <t>8070,48
_____
18386,77</t>
  </si>
  <si>
    <t>1839,74
_____
578,73</t>
  </si>
  <si>
    <t>Накладные расходы от ФОТ(8649,21 руб.)</t>
  </si>
  <si>
    <t>Сметная прибыль от ФОТ(8649,21 руб.)</t>
  </si>
  <si>
    <t>ул. Пушкина.</t>
  </si>
  <si>
    <t>ул. Мичурина.</t>
  </si>
  <si>
    <t>ул. Октябрьская.</t>
  </si>
  <si>
    <t>1105
_____
7013,47</t>
  </si>
  <si>
    <t>497,75
_____
79,25</t>
  </si>
  <si>
    <t>13908,7
_____
31687,84</t>
  </si>
  <si>
    <t>3170,62
_____
997,38</t>
  </si>
  <si>
    <t>Накладные расходы от ФОТ(14906,08 руб.)</t>
  </si>
  <si>
    <t>Сметная прибыль от ФОТ(14906,08 руб.)</t>
  </si>
  <si>
    <t>ул. Гагарина.</t>
  </si>
  <si>
    <t>886,73
_____
5628,09</t>
  </si>
  <si>
    <t>399,43
_____
63,6</t>
  </si>
  <si>
    <t>11161,31
_____
25428,51</t>
  </si>
  <si>
    <t>2544,32
_____
800,36</t>
  </si>
  <si>
    <t>Накладные расходы от ФОТ(11961,67 руб.)</t>
  </si>
  <si>
    <t>Сметная прибыль от ФОТ(11961,67 руб.)</t>
  </si>
  <si>
    <t>ул. Энергетиков.</t>
  </si>
  <si>
    <t>Итого прямые затраты по смете</t>
  </si>
  <si>
    <t>13260,01
_____
84161,62</t>
  </si>
  <si>
    <t>5973,01
_____
950,99</t>
  </si>
  <si>
    <t>166904,44
_____
380254,06</t>
  </si>
  <si>
    <t>38047,40
_____
11968,53</t>
  </si>
  <si>
    <t xml:space="preserve">    В том числе (справочно):</t>
  </si>
  <si>
    <t xml:space="preserve">       фонд оплаты труда (ФОТ)</t>
  </si>
  <si>
    <t xml:space="preserve">       материалы</t>
  </si>
  <si>
    <t xml:space="preserve">       эксплуатация машин и механизмов</t>
  </si>
  <si>
    <t>Накладные расходы</t>
  </si>
  <si>
    <t>Сметная прибыль</t>
  </si>
  <si>
    <t>ВСЕГО по смете</t>
  </si>
  <si>
    <t xml:space="preserve">    Благоустройство (ремонтно-строительные)</t>
  </si>
  <si>
    <t xml:space="preserve">    Итого</t>
  </si>
  <si>
    <t xml:space="preserve">    НДС 18%</t>
  </si>
  <si>
    <t xml:space="preserve">    ВСЕГО по смете</t>
  </si>
  <si>
    <t xml:space="preserve">                                                 </t>
  </si>
  <si>
    <t>ул. Кирова,ул. Пионерская,ул Советская,ул. 8-ое Марта,ул.Южная,ул.Труда,ул. Пушкина,ул. Мичурина.ул. Октябрьская,ул. Гагарина,ул. Энергетиков.</t>
  </si>
  <si>
    <t>Основание:Дефектная ведомость.</t>
  </si>
  <si>
    <t>1 кв. 2018 г.</t>
  </si>
  <si>
    <t xml:space="preserve">   ул. Кирова,ул. Пионерская,ул Советская,ул. 8-ое Марта,ул.Южная,ул.Труда,ул. Пушкина,ул. Мичурина.ул. Октябрьская,ул. Гагарина,ул. Энергетиков. </t>
  </si>
  <si>
    <t>Составил:  _________________ /Васильев О. О./</t>
  </si>
  <si>
    <t>Проверил:  _________________ /                           /</t>
  </si>
  <si>
    <t xml:space="preserve">Объект: Площадь Нефтебазы,ул. Карла Маркса,ул. Российская,ул. 1 Мая,ул. Полевая,ул. Интернациональная,ул. Республиканская,ул. Совхозная,ул. Озерная,ул. Рабочая, ул. Куйбышева </t>
  </si>
  <si>
    <t>Стройка:с.Аргаяш, Аргаяшского района, Челябинской области.</t>
  </si>
  <si>
    <t>Утверждаю:</t>
  </si>
  <si>
    <t>___________________ А.З. Ишкильдин</t>
  </si>
  <si>
    <t>Глава Аргаяшского сельского поселения</t>
  </si>
  <si>
    <t>Ямочный ремонт дорог в с. Аргаяш Аргаяшского района Челябинской области по улицам: Площадь Нефтебазы,ул. Карла Маркса,ул. Российская,ул. 1 Мая,ул. Полевая,ул. Интернациональная,ул. Республиканская,ул. Совхозная,ул. Озерная,ул. Рабочая, ул. Куйбышева</t>
  </si>
  <si>
    <t>ОБОСНОВАНИЕ НАЧАЛЬНОЙ (МАКСИМАЛЬНОЙ) ЦЕНЫ КОНТРАКТА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</si>
</sst>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i/>
      <sz val="9"/>
      <name val="Arial"/>
      <family val="2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3" fillId="0" borderId="1">
      <alignment horizontal="center"/>
    </xf>
    <xf numFmtId="0" fontId="1" fillId="0" borderId="0">
      <alignment vertical="top"/>
    </xf>
    <xf numFmtId="0" fontId="3" fillId="0" borderId="1">
      <alignment horizontal="center"/>
    </xf>
    <xf numFmtId="0" fontId="3" fillId="0" borderId="0">
      <alignment vertical="top"/>
    </xf>
    <xf numFmtId="0" fontId="1" fillId="0" borderId="0"/>
    <xf numFmtId="0" fontId="3" fillId="0" borderId="0">
      <alignment horizontal="right" vertical="top" wrapText="1"/>
    </xf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1">
      <alignment horizontal="center" wrapText="1"/>
    </xf>
    <xf numFmtId="0" fontId="1" fillId="0" borderId="0">
      <alignment vertical="top"/>
    </xf>
    <xf numFmtId="0" fontId="1" fillId="0" borderId="0"/>
    <xf numFmtId="0" fontId="1" fillId="0" borderId="0"/>
    <xf numFmtId="0" fontId="3" fillId="0" borderId="0"/>
    <xf numFmtId="0" fontId="3" fillId="0" borderId="1">
      <alignment horizontal="center" wrapText="1"/>
    </xf>
    <xf numFmtId="0" fontId="3" fillId="0" borderId="1">
      <alignment horizontal="center"/>
    </xf>
    <xf numFmtId="0" fontId="6" fillId="0" borderId="0"/>
    <xf numFmtId="0" fontId="3" fillId="0" borderId="1">
      <alignment horizontal="center" wrapText="1"/>
    </xf>
    <xf numFmtId="0" fontId="1" fillId="0" borderId="0"/>
    <xf numFmtId="0" fontId="3" fillId="0" borderId="0">
      <alignment horizontal="center"/>
    </xf>
    <xf numFmtId="0" fontId="3" fillId="0" borderId="0">
      <alignment horizontal="left" vertical="top"/>
    </xf>
    <xf numFmtId="0" fontId="6" fillId="0" borderId="0"/>
    <xf numFmtId="0" fontId="3" fillId="0" borderId="0"/>
  </cellStyleXfs>
  <cellXfs count="81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7" fillId="0" borderId="0" xfId="0" applyFont="1" applyBorder="1"/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 applyAlignment="1"/>
    <xf numFmtId="0" fontId="9" fillId="0" borderId="0" xfId="23" applyFont="1" applyAlignment="1">
      <alignment horizontal="left"/>
    </xf>
    <xf numFmtId="0" fontId="12" fillId="0" borderId="2" xfId="0" applyFont="1" applyBorder="1" applyAlignment="1">
      <alignment vertical="top"/>
    </xf>
    <xf numFmtId="164" fontId="12" fillId="0" borderId="3" xfId="12" applyNumberFormat="1" applyFont="1" applyBorder="1" applyAlignment="1">
      <alignment horizontal="righ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right" vertical="top"/>
    </xf>
    <xf numFmtId="0" fontId="7" fillId="0" borderId="0" xfId="10" applyFont="1"/>
    <xf numFmtId="0" fontId="7" fillId="0" borderId="0" xfId="12" applyFont="1"/>
    <xf numFmtId="2" fontId="12" fillId="0" borderId="4" xfId="0" applyNumberFormat="1" applyFont="1" applyBorder="1" applyAlignment="1">
      <alignment horizontal="right" vertical="top"/>
    </xf>
    <xf numFmtId="0" fontId="9" fillId="0" borderId="4" xfId="0" applyFont="1" applyBorder="1" applyAlignment="1">
      <alignment vertical="top"/>
    </xf>
    <xf numFmtId="0" fontId="12" fillId="0" borderId="4" xfId="0" applyFont="1" applyBorder="1" applyAlignment="1">
      <alignment vertical="top"/>
    </xf>
    <xf numFmtId="2" fontId="12" fillId="0" borderId="0" xfId="0" applyNumberFormat="1" applyFont="1" applyAlignment="1">
      <alignment horizontal="right"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right" vertical="top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9" fillId="0" borderId="0" xfId="6" applyFont="1" applyAlignment="1">
      <alignment horizontal="right" vertical="top" wrapText="1"/>
    </xf>
    <xf numFmtId="0" fontId="9" fillId="0" borderId="0" xfId="0" applyFont="1"/>
    <xf numFmtId="0" fontId="3" fillId="0" borderId="0" xfId="10"/>
    <xf numFmtId="0" fontId="1" fillId="0" borderId="0" xfId="12"/>
    <xf numFmtId="0" fontId="12" fillId="0" borderId="0" xfId="0" applyFont="1" applyAlignment="1">
      <alignment horizontal="left" vertical="top" indent="1"/>
    </xf>
    <xf numFmtId="0" fontId="11" fillId="0" borderId="0" xfId="0" applyFont="1" applyBorder="1"/>
    <xf numFmtId="0" fontId="11" fillId="0" borderId="0" xfId="0" applyFont="1" applyBorder="1" applyAlignment="1">
      <alignment horizontal="left" vertical="top" wrapText="1"/>
    </xf>
    <xf numFmtId="1" fontId="12" fillId="0" borderId="0" xfId="10" applyNumberFormat="1" applyFont="1" applyAlignment="1">
      <alignment horizontal="right"/>
    </xf>
    <xf numFmtId="0" fontId="3" fillId="0" borderId="0" xfId="23" applyBorder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24" applyFont="1">
      <alignment horizontal="left" vertical="top"/>
    </xf>
    <xf numFmtId="0" fontId="9" fillId="0" borderId="0" xfId="23" applyFont="1" applyAlignment="1">
      <alignment horizontal="left"/>
    </xf>
    <xf numFmtId="0" fontId="7" fillId="0" borderId="7" xfId="13" applyFont="1" applyBorder="1">
      <alignment horizontal="center" wrapText="1"/>
    </xf>
    <xf numFmtId="0" fontId="7" fillId="0" borderId="7" xfId="13" applyFont="1" applyFill="1" applyBorder="1">
      <alignment horizontal="center" wrapText="1"/>
    </xf>
    <xf numFmtId="0" fontId="9" fillId="0" borderId="1" xfId="0" applyFont="1" applyBorder="1" applyAlignment="1">
      <alignment horizontal="left" vertical="top" wrapText="1"/>
    </xf>
    <xf numFmtId="2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5" fillId="0" borderId="1" xfId="0" applyFont="1" applyBorder="1" applyAlignment="1">
      <alignment horizontal="left" vertical="top" wrapText="1"/>
    </xf>
    <xf numFmtId="2" fontId="15" fillId="0" borderId="1" xfId="0" applyNumberFormat="1" applyFont="1" applyBorder="1" applyAlignment="1">
      <alignment horizontal="left" vertical="top" wrapText="1"/>
    </xf>
    <xf numFmtId="49" fontId="15" fillId="0" borderId="1" xfId="0" applyNumberFormat="1" applyFont="1" applyBorder="1" applyAlignment="1">
      <alignment horizontal="right" vertical="top" wrapText="1"/>
    </xf>
    <xf numFmtId="2" fontId="15" fillId="0" borderId="1" xfId="0" applyNumberFormat="1" applyFont="1" applyBorder="1" applyAlignment="1">
      <alignment horizontal="right" vertical="top" wrapText="1"/>
    </xf>
    <xf numFmtId="0" fontId="15" fillId="0" borderId="1" xfId="0" applyFont="1" applyBorder="1" applyAlignment="1">
      <alignment horizontal="right" vertical="top" wrapText="1"/>
    </xf>
    <xf numFmtId="0" fontId="15" fillId="0" borderId="7" xfId="0" applyFont="1" applyBorder="1" applyAlignment="1">
      <alignment horizontal="left" vertical="top" wrapText="1"/>
    </xf>
    <xf numFmtId="2" fontId="15" fillId="0" borderId="7" xfId="0" applyNumberFormat="1" applyFont="1" applyBorder="1" applyAlignment="1">
      <alignment horizontal="left" vertical="top" wrapText="1"/>
    </xf>
    <xf numFmtId="49" fontId="15" fillId="0" borderId="7" xfId="0" applyNumberFormat="1" applyFont="1" applyBorder="1" applyAlignment="1">
      <alignment horizontal="right" vertical="top" wrapText="1"/>
    </xf>
    <xf numFmtId="2" fontId="15" fillId="0" borderId="7" xfId="0" applyNumberFormat="1" applyFont="1" applyBorder="1" applyAlignment="1">
      <alignment horizontal="right" vertical="top" wrapText="1"/>
    </xf>
    <xf numFmtId="0" fontId="15" fillId="0" borderId="7" xfId="0" applyFont="1" applyBorder="1" applyAlignment="1">
      <alignment horizontal="right" vertical="top" wrapText="1"/>
    </xf>
    <xf numFmtId="0" fontId="9" fillId="0" borderId="1" xfId="6" applyFont="1" applyBorder="1" applyAlignment="1">
      <alignment horizontal="right" vertical="top" wrapText="1"/>
    </xf>
    <xf numFmtId="0" fontId="12" fillId="0" borderId="1" xfId="6" applyFont="1" applyBorder="1" applyAlignment="1">
      <alignment horizontal="right" vertical="top" wrapText="1"/>
    </xf>
    <xf numFmtId="0" fontId="9" fillId="0" borderId="0" xfId="23" applyFont="1">
      <alignment horizontal="center"/>
    </xf>
    <xf numFmtId="0" fontId="9" fillId="0" borderId="0" xfId="23" applyFont="1" applyAlignment="1"/>
    <xf numFmtId="164" fontId="11" fillId="0" borderId="6" xfId="10" applyNumberFormat="1" applyFont="1" applyBorder="1" applyAlignment="1">
      <alignment horizontal="right"/>
    </xf>
    <xf numFmtId="164" fontId="11" fillId="0" borderId="3" xfId="10" applyNumberFormat="1" applyFont="1" applyBorder="1" applyAlignment="1">
      <alignment horizontal="right"/>
    </xf>
    <xf numFmtId="164" fontId="12" fillId="0" borderId="6" xfId="12" applyNumberFormat="1" applyFont="1" applyBorder="1" applyAlignment="1">
      <alignment horizontal="right"/>
    </xf>
    <xf numFmtId="164" fontId="12" fillId="0" borderId="3" xfId="12" applyNumberFormat="1" applyFont="1" applyBorder="1" applyAlignment="1">
      <alignment horizontal="right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0" xfId="23" applyFont="1">
      <alignment horizontal="center"/>
    </xf>
    <xf numFmtId="0" fontId="9" fillId="0" borderId="0" xfId="23" applyFont="1">
      <alignment horizontal="center"/>
    </xf>
    <xf numFmtId="0" fontId="9" fillId="0" borderId="0" xfId="23" applyFont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6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2" fillId="0" borderId="1" xfId="6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7" fillId="0" borderId="0" xfId="23" applyFont="1" applyAlignment="1">
      <alignment horizontal="center"/>
    </xf>
  </cellXfs>
  <cellStyles count="27">
    <cellStyle name="Акт" xfId="1"/>
    <cellStyle name="АктМТСН" xfId="2"/>
    <cellStyle name="ВедРесурсов" xfId="3"/>
    <cellStyle name="ВедРесурсовАкт" xfId="4"/>
    <cellStyle name="Индексы" xfId="5"/>
    <cellStyle name="Итоги" xfId="6"/>
    <cellStyle name="ИтогоАктБазЦ" xfId="7"/>
    <cellStyle name="ИтогоАктБИМ" xfId="8"/>
    <cellStyle name="ИтогоАктРесМет" xfId="9"/>
    <cellStyle name="ИтогоБазЦ" xfId="10"/>
    <cellStyle name="ИтогоБИМ" xfId="11"/>
    <cellStyle name="ИтогоРесМет" xfId="12"/>
    <cellStyle name="ЛокСмета" xfId="13"/>
    <cellStyle name="ЛокСмМТСН" xfId="14"/>
    <cellStyle name="М29" xfId="15"/>
    <cellStyle name="ОбСмета" xfId="16"/>
    <cellStyle name="Обычный" xfId="0" builtinId="0"/>
    <cellStyle name="Параметр" xfId="17"/>
    <cellStyle name="ПеременныеСметы" xfId="18"/>
    <cellStyle name="РесСмета" xfId="19"/>
    <cellStyle name="СводВедРес" xfId="20"/>
    <cellStyle name="СводкаСтоимРаб" xfId="21"/>
    <cellStyle name="СводРасч" xfId="22"/>
    <cellStyle name="Титул" xfId="23"/>
    <cellStyle name="Хвост" xfId="24"/>
    <cellStyle name="Ценник" xfId="25"/>
    <cellStyle name="Экспертиза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2:AB165"/>
  <sheetViews>
    <sheetView showGridLines="0" tabSelected="1" topLeftCell="A4" workbookViewId="0">
      <selection activeCell="H16" sqref="H16"/>
    </sheetView>
  </sheetViews>
  <sheetFormatPr defaultRowHeight="12.75"/>
  <cols>
    <col min="1" max="1" width="6" style="1" customWidth="1"/>
    <col min="2" max="2" width="35.7109375" style="1" customWidth="1"/>
    <col min="3" max="3" width="11.85546875" style="1" customWidth="1"/>
    <col min="4" max="6" width="11.5703125" style="1" customWidth="1"/>
    <col min="7" max="7" width="12.7109375" style="1" customWidth="1"/>
    <col min="8" max="8" width="11.85546875" style="1" customWidth="1"/>
    <col min="9" max="9" width="11.5703125" style="1" customWidth="1"/>
    <col min="10" max="10" width="12.7109375" style="1" customWidth="1"/>
    <col min="11" max="11" width="11.5703125" style="1" customWidth="1"/>
    <col min="12" max="20" width="9.140625" style="1" hidden="1" customWidth="1"/>
    <col min="21" max="21" width="11.5703125" style="1" customWidth="1"/>
    <col min="22" max="23" width="9.140625" style="1" hidden="1" customWidth="1"/>
    <col min="24" max="27" width="0" style="1" hidden="1" customWidth="1"/>
    <col min="28" max="16384" width="9.140625" style="1"/>
  </cols>
  <sheetData>
    <row r="2" spans="1:28" ht="15.75">
      <c r="A2" s="2"/>
      <c r="H2" s="3"/>
      <c r="J2" s="79" t="s">
        <v>169</v>
      </c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8">
      <c r="A3" s="33"/>
      <c r="H3" s="33"/>
      <c r="J3" s="79" t="s">
        <v>170</v>
      </c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</row>
    <row r="4" spans="1:28">
      <c r="A4" s="33"/>
      <c r="B4" s="4"/>
      <c r="C4" s="4"/>
      <c r="D4" s="4"/>
      <c r="E4" s="4"/>
      <c r="F4" s="4"/>
      <c r="G4" s="4"/>
      <c r="H4" s="33"/>
    </row>
    <row r="5" spans="1:28">
      <c r="B5" s="4"/>
      <c r="C5" s="4"/>
      <c r="D5" s="4"/>
      <c r="E5" s="4"/>
      <c r="F5" s="4"/>
      <c r="G5" s="4"/>
      <c r="H5" s="34"/>
      <c r="J5" s="79" t="s">
        <v>171</v>
      </c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</row>
    <row r="6" spans="1:28">
      <c r="A6" s="4"/>
      <c r="B6" s="4"/>
      <c r="C6" s="4"/>
      <c r="D6" s="4"/>
      <c r="E6" s="4"/>
      <c r="F6" s="4"/>
      <c r="G6" s="4"/>
      <c r="H6" s="4"/>
    </row>
    <row r="7" spans="1:28" s="7" customFormat="1" ht="12">
      <c r="A7" s="5"/>
      <c r="B7" s="6"/>
      <c r="C7" s="6"/>
      <c r="D7" s="6"/>
    </row>
    <row r="8" spans="1:28" s="7" customFormat="1" ht="12">
      <c r="A8" s="8" t="s">
        <v>168</v>
      </c>
      <c r="B8" s="6"/>
      <c r="C8" s="6"/>
      <c r="D8" s="6"/>
    </row>
    <row r="9" spans="1:28" s="7" customFormat="1" ht="12">
      <c r="A9" s="5"/>
      <c r="B9" s="6"/>
      <c r="C9" s="6"/>
      <c r="D9" s="6"/>
    </row>
    <row r="10" spans="1:28" s="7" customFormat="1" ht="12">
      <c r="A10" s="8" t="s">
        <v>167</v>
      </c>
      <c r="B10" s="6"/>
      <c r="C10" s="6"/>
      <c r="D10" s="6"/>
    </row>
    <row r="11" spans="1:28" s="7" customFormat="1" ht="12">
      <c r="A11" s="36" t="s">
        <v>164</v>
      </c>
      <c r="B11" s="6"/>
      <c r="C11" s="6"/>
      <c r="D11" s="6"/>
    </row>
    <row r="12" spans="1:28" s="7" customFormat="1" ht="12">
      <c r="A12" s="36" t="s">
        <v>24</v>
      </c>
      <c r="B12" s="6"/>
      <c r="C12" s="6"/>
      <c r="D12" s="6"/>
    </row>
    <row r="13" spans="1:28" s="7" customFormat="1" ht="15.75">
      <c r="A13" s="80" t="s">
        <v>173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</row>
    <row r="14" spans="1:28" s="7" customFormat="1" ht="15">
      <c r="A14" s="65" t="s">
        <v>1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8" s="7" customFormat="1" ht="12">
      <c r="A15" s="66" t="s">
        <v>19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</row>
    <row r="16" spans="1:28" s="7" customFormat="1" ht="12">
      <c r="A16" s="57" t="s">
        <v>172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6" s="7" customFormat="1" ht="12">
      <c r="A17" s="7" t="s">
        <v>161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</row>
    <row r="18" spans="1:26" s="7" customFormat="1" ht="12">
      <c r="A18" s="56" t="s">
        <v>160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</row>
    <row r="19" spans="1:26" s="7" customFormat="1" ht="12">
      <c r="A19" s="67" t="s">
        <v>162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</row>
    <row r="20" spans="1:26" s="7" customFormat="1" ht="12"/>
    <row r="21" spans="1:26" s="7" customFormat="1" ht="12">
      <c r="G21" s="68" t="s">
        <v>17</v>
      </c>
      <c r="H21" s="69"/>
      <c r="I21" s="70"/>
      <c r="J21" s="68" t="s">
        <v>18</v>
      </c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70"/>
    </row>
    <row r="22" spans="1:26" s="7" customFormat="1">
      <c r="D22" s="5" t="s">
        <v>2</v>
      </c>
      <c r="G22" s="58">
        <f>149506.8/1000</f>
        <v>149.5068</v>
      </c>
      <c r="H22" s="59"/>
      <c r="I22" s="9" t="s">
        <v>3</v>
      </c>
      <c r="J22" s="60">
        <f>1036697.93/1000</f>
        <v>1036.69793</v>
      </c>
      <c r="K22" s="61"/>
      <c r="L22" s="10"/>
      <c r="M22" s="10"/>
      <c r="N22" s="10"/>
      <c r="O22" s="10"/>
      <c r="P22" s="10"/>
      <c r="Q22" s="10"/>
      <c r="R22" s="10"/>
      <c r="S22" s="10"/>
      <c r="T22" s="10"/>
      <c r="U22" s="9" t="s">
        <v>3</v>
      </c>
    </row>
    <row r="23" spans="1:26" s="7" customFormat="1">
      <c r="D23" s="11" t="s">
        <v>20</v>
      </c>
      <c r="F23" s="12"/>
      <c r="G23" s="58">
        <f>0/1000</f>
        <v>0</v>
      </c>
      <c r="H23" s="59"/>
      <c r="I23" s="9" t="s">
        <v>3</v>
      </c>
      <c r="J23" s="60">
        <f>0/1000</f>
        <v>0</v>
      </c>
      <c r="K23" s="61"/>
      <c r="L23" s="10"/>
      <c r="M23" s="10"/>
      <c r="N23" s="10"/>
      <c r="O23" s="10"/>
      <c r="P23" s="10"/>
      <c r="Q23" s="10"/>
      <c r="R23" s="10"/>
      <c r="S23" s="10"/>
      <c r="T23" s="10"/>
      <c r="U23" s="9" t="s">
        <v>3</v>
      </c>
    </row>
    <row r="24" spans="1:26" s="7" customFormat="1">
      <c r="D24" s="11" t="s">
        <v>21</v>
      </c>
      <c r="F24" s="12"/>
      <c r="G24" s="58">
        <f>0/1000</f>
        <v>0</v>
      </c>
      <c r="H24" s="59"/>
      <c r="I24" s="9" t="s">
        <v>3</v>
      </c>
      <c r="J24" s="60">
        <f>0/1000</f>
        <v>0</v>
      </c>
      <c r="K24" s="61"/>
      <c r="L24" s="10"/>
      <c r="M24" s="10"/>
      <c r="N24" s="10"/>
      <c r="O24" s="10"/>
      <c r="P24" s="10"/>
      <c r="Q24" s="10"/>
      <c r="R24" s="10"/>
      <c r="S24" s="10"/>
      <c r="T24" s="10"/>
      <c r="U24" s="9" t="s">
        <v>3</v>
      </c>
    </row>
    <row r="25" spans="1:26" s="7" customFormat="1">
      <c r="D25" s="5" t="s">
        <v>4</v>
      </c>
      <c r="G25" s="58">
        <f>(V25+V26)/1000</f>
        <v>1.3347800000000001</v>
      </c>
      <c r="H25" s="59"/>
      <c r="I25" s="9" t="s">
        <v>5</v>
      </c>
      <c r="J25" s="60">
        <f>(W25+W26)/1000</f>
        <v>1.3347800000000001</v>
      </c>
      <c r="K25" s="61"/>
      <c r="L25" s="10"/>
      <c r="M25" s="10"/>
      <c r="N25" s="10"/>
      <c r="O25" s="10"/>
      <c r="P25" s="10"/>
      <c r="Q25" s="10"/>
      <c r="R25" s="10"/>
      <c r="S25" s="10"/>
      <c r="T25" s="10"/>
      <c r="U25" s="9" t="s">
        <v>5</v>
      </c>
      <c r="V25" s="13">
        <v>1261.67</v>
      </c>
      <c r="W25" s="14">
        <v>1261.67</v>
      </c>
      <c r="X25" s="27">
        <v>14211</v>
      </c>
      <c r="Y25" s="27">
        <v>14779.44</v>
      </c>
      <c r="Z25" s="27">
        <v>8526.6</v>
      </c>
    </row>
    <row r="26" spans="1:26" s="7" customFormat="1">
      <c r="D26" s="5" t="s">
        <v>6</v>
      </c>
      <c r="G26" s="58">
        <f>14211/1000</f>
        <v>14.211</v>
      </c>
      <c r="H26" s="59"/>
      <c r="I26" s="9" t="s">
        <v>3</v>
      </c>
      <c r="J26" s="60">
        <f>178872.97/1000</f>
        <v>178.87297000000001</v>
      </c>
      <c r="K26" s="61"/>
      <c r="L26" s="10"/>
      <c r="M26" s="10"/>
      <c r="N26" s="10"/>
      <c r="O26" s="10"/>
      <c r="P26" s="10"/>
      <c r="Q26" s="10"/>
      <c r="R26" s="10"/>
      <c r="S26" s="10"/>
      <c r="T26" s="10"/>
      <c r="U26" s="9" t="s">
        <v>3</v>
      </c>
      <c r="V26" s="13">
        <v>73.11</v>
      </c>
      <c r="W26" s="14">
        <v>73.11</v>
      </c>
      <c r="X26" s="28">
        <v>178872.97</v>
      </c>
      <c r="Y26" s="28">
        <v>186027.89</v>
      </c>
      <c r="Z26" s="28">
        <v>107323.78</v>
      </c>
    </row>
    <row r="27" spans="1:26" s="7" customFormat="1" ht="12">
      <c r="F27" s="6"/>
      <c r="G27" s="15"/>
      <c r="H27" s="15"/>
      <c r="I27" s="16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6"/>
    </row>
    <row r="28" spans="1:26" s="7" customFormat="1" ht="12">
      <c r="B28" s="6"/>
      <c r="C28" s="6"/>
      <c r="D28" s="6"/>
      <c r="F28" s="12"/>
      <c r="G28" s="18"/>
      <c r="H28" s="18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19"/>
    </row>
    <row r="29" spans="1:26" s="7" customFormat="1" ht="12">
      <c r="A29" s="5" t="str">
        <f>"Составлена в базисных ценах на 01.2000 г. и текущих ценах на " &amp; IF(LEN(L29)&gt;3,MID(L29,4,LEN(L29)),L29)</f>
        <v xml:space="preserve">Составлена в базисных ценах на 01.2000 г. и текущих ценах на </v>
      </c>
      <c r="D29" s="7" t="s">
        <v>163</v>
      </c>
    </row>
    <row r="30" spans="1:26" s="7" customFormat="1" thickBot="1">
      <c r="A30" s="21"/>
    </row>
    <row r="31" spans="1:26" s="23" customFormat="1" ht="27" customHeight="1" thickBot="1">
      <c r="A31" s="64" t="s">
        <v>7</v>
      </c>
      <c r="B31" s="64" t="s">
        <v>8</v>
      </c>
      <c r="C31" s="64" t="s">
        <v>9</v>
      </c>
      <c r="D31" s="62" t="s">
        <v>10</v>
      </c>
      <c r="E31" s="62"/>
      <c r="F31" s="62"/>
      <c r="G31" s="62" t="s">
        <v>11</v>
      </c>
      <c r="H31" s="62"/>
      <c r="I31" s="62"/>
      <c r="J31" s="62" t="s">
        <v>12</v>
      </c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</row>
    <row r="32" spans="1:26" s="23" customFormat="1" ht="22.5" customHeight="1" thickBot="1">
      <c r="A32" s="64"/>
      <c r="B32" s="64"/>
      <c r="C32" s="64"/>
      <c r="D32" s="63" t="s">
        <v>0</v>
      </c>
      <c r="E32" s="22" t="s">
        <v>13</v>
      </c>
      <c r="F32" s="22" t="s">
        <v>14</v>
      </c>
      <c r="G32" s="63" t="s">
        <v>0</v>
      </c>
      <c r="H32" s="22" t="s">
        <v>13</v>
      </c>
      <c r="I32" s="22" t="s">
        <v>14</v>
      </c>
      <c r="J32" s="63" t="s">
        <v>0</v>
      </c>
      <c r="K32" s="22" t="s">
        <v>13</v>
      </c>
      <c r="L32" s="22"/>
      <c r="M32" s="22"/>
      <c r="N32" s="22"/>
      <c r="O32" s="22"/>
      <c r="P32" s="22"/>
      <c r="Q32" s="22"/>
      <c r="R32" s="22"/>
      <c r="S32" s="22"/>
      <c r="T32" s="22"/>
      <c r="U32" s="22" t="s">
        <v>14</v>
      </c>
    </row>
    <row r="33" spans="1:26" s="23" customFormat="1" ht="22.5" customHeight="1" thickBot="1">
      <c r="A33" s="64"/>
      <c r="B33" s="64"/>
      <c r="C33" s="64"/>
      <c r="D33" s="63"/>
      <c r="E33" s="22" t="s">
        <v>15</v>
      </c>
      <c r="F33" s="22" t="s">
        <v>16</v>
      </c>
      <c r="G33" s="63"/>
      <c r="H33" s="22" t="s">
        <v>15</v>
      </c>
      <c r="I33" s="22" t="s">
        <v>16</v>
      </c>
      <c r="J33" s="63"/>
      <c r="K33" s="22" t="s">
        <v>15</v>
      </c>
      <c r="L33" s="22"/>
      <c r="M33" s="22"/>
      <c r="N33" s="22"/>
      <c r="O33" s="22"/>
      <c r="P33" s="22"/>
      <c r="Q33" s="22"/>
      <c r="R33" s="22"/>
      <c r="S33" s="22"/>
      <c r="T33" s="22"/>
      <c r="U33" s="22" t="s">
        <v>16</v>
      </c>
    </row>
    <row r="34" spans="1:26" s="6" customFormat="1">
      <c r="A34" s="37">
        <v>1</v>
      </c>
      <c r="B34" s="37">
        <v>2</v>
      </c>
      <c r="C34" s="37">
        <v>3</v>
      </c>
      <c r="D34" s="38">
        <v>4</v>
      </c>
      <c r="E34" s="37">
        <v>5</v>
      </c>
      <c r="F34" s="37">
        <v>6</v>
      </c>
      <c r="G34" s="38">
        <v>7</v>
      </c>
      <c r="H34" s="37">
        <v>8</v>
      </c>
      <c r="I34" s="37">
        <v>9</v>
      </c>
      <c r="J34" s="38">
        <v>10</v>
      </c>
      <c r="K34" s="37">
        <v>11</v>
      </c>
      <c r="L34" s="37"/>
      <c r="M34" s="37"/>
      <c r="N34" s="37"/>
      <c r="O34" s="37"/>
      <c r="P34" s="37"/>
      <c r="Q34" s="37"/>
      <c r="R34" s="37"/>
      <c r="S34" s="37"/>
      <c r="T34" s="37"/>
      <c r="U34" s="37">
        <v>12</v>
      </c>
    </row>
    <row r="35" spans="1:26" s="24" customFormat="1" ht="21" customHeight="1">
      <c r="A35" s="75" t="s">
        <v>25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</row>
    <row r="36" spans="1:26" s="24" customFormat="1" ht="60">
      <c r="A36" s="39">
        <v>6</v>
      </c>
      <c r="B36" s="40" t="s">
        <v>26</v>
      </c>
      <c r="C36" s="41">
        <v>0.55000000000000004</v>
      </c>
      <c r="D36" s="42">
        <v>10637.31</v>
      </c>
      <c r="E36" s="43" t="s">
        <v>27</v>
      </c>
      <c r="F36" s="42" t="s">
        <v>28</v>
      </c>
      <c r="G36" s="42">
        <v>5850.52</v>
      </c>
      <c r="H36" s="42" t="s">
        <v>29</v>
      </c>
      <c r="I36" s="42" t="s">
        <v>30</v>
      </c>
      <c r="J36" s="42">
        <v>33113.5</v>
      </c>
      <c r="K36" s="43" t="s">
        <v>31</v>
      </c>
      <c r="L36" s="43"/>
      <c r="M36" s="43"/>
      <c r="N36" s="43"/>
      <c r="O36" s="43"/>
      <c r="P36" s="43"/>
      <c r="Q36" s="43"/>
      <c r="R36" s="43"/>
      <c r="S36" s="43"/>
      <c r="T36" s="43"/>
      <c r="U36" s="43" t="s">
        <v>32</v>
      </c>
    </row>
    <row r="37" spans="1:26" s="24" customFormat="1" ht="24">
      <c r="A37" s="44"/>
      <c r="B37" s="45" t="s">
        <v>33</v>
      </c>
      <c r="C37" s="46" t="s">
        <v>34</v>
      </c>
      <c r="D37" s="47"/>
      <c r="E37" s="48"/>
      <c r="F37" s="47"/>
      <c r="G37" s="47">
        <v>836.28</v>
      </c>
      <c r="H37" s="47"/>
      <c r="I37" s="47"/>
      <c r="J37" s="47">
        <v>10526.27</v>
      </c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</row>
    <row r="38" spans="1:26" s="24" customFormat="1" ht="24">
      <c r="A38" s="44"/>
      <c r="B38" s="45" t="s">
        <v>35</v>
      </c>
      <c r="C38" s="46" t="s">
        <v>36</v>
      </c>
      <c r="D38" s="47"/>
      <c r="E38" s="48"/>
      <c r="F38" s="47"/>
      <c r="G38" s="47">
        <v>482.47</v>
      </c>
      <c r="H38" s="47"/>
      <c r="I38" s="47"/>
      <c r="J38" s="47">
        <v>6072.85</v>
      </c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</row>
    <row r="39" spans="1:26" s="6" customFormat="1" ht="12">
      <c r="A39" s="44"/>
      <c r="B39" s="45" t="s">
        <v>37</v>
      </c>
      <c r="C39" s="46" t="s">
        <v>38</v>
      </c>
      <c r="D39" s="47"/>
      <c r="E39" s="48"/>
      <c r="F39" s="47"/>
      <c r="G39" s="47">
        <v>7169.27</v>
      </c>
      <c r="H39" s="47"/>
      <c r="I39" s="47"/>
      <c r="J39" s="47">
        <v>49712.62</v>
      </c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24"/>
      <c r="W39" s="24"/>
      <c r="X39" s="24"/>
      <c r="Y39" s="24"/>
      <c r="Z39" s="24"/>
    </row>
    <row r="40" spans="1:26" s="6" customFormat="1" ht="17.850000000000001" customHeight="1">
      <c r="A40" s="73" t="s">
        <v>39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24"/>
      <c r="W40" s="24"/>
      <c r="X40" s="24"/>
      <c r="Y40" s="24"/>
      <c r="Z40" s="24"/>
    </row>
    <row r="41" spans="1:26" s="6" customFormat="1" ht="60">
      <c r="A41" s="39">
        <v>7</v>
      </c>
      <c r="B41" s="40" t="s">
        <v>26</v>
      </c>
      <c r="C41" s="41">
        <v>0.1</v>
      </c>
      <c r="D41" s="42">
        <v>10637.31</v>
      </c>
      <c r="E41" s="43" t="s">
        <v>27</v>
      </c>
      <c r="F41" s="42" t="s">
        <v>28</v>
      </c>
      <c r="G41" s="42">
        <v>1063.73</v>
      </c>
      <c r="H41" s="42" t="s">
        <v>40</v>
      </c>
      <c r="I41" s="42" t="s">
        <v>41</v>
      </c>
      <c r="J41" s="42">
        <v>6020.64</v>
      </c>
      <c r="K41" s="43" t="s">
        <v>42</v>
      </c>
      <c r="L41" s="43"/>
      <c r="M41" s="43"/>
      <c r="N41" s="43"/>
      <c r="O41" s="43"/>
      <c r="P41" s="43"/>
      <c r="Q41" s="43"/>
      <c r="R41" s="43"/>
      <c r="S41" s="43"/>
      <c r="T41" s="43"/>
      <c r="U41" s="43" t="s">
        <v>43</v>
      </c>
      <c r="V41" s="24"/>
      <c r="W41" s="24"/>
      <c r="X41" s="24"/>
      <c r="Y41" s="24"/>
      <c r="Z41" s="24"/>
    </row>
    <row r="42" spans="1:26" s="6" customFormat="1" ht="24">
      <c r="A42" s="44"/>
      <c r="B42" s="45" t="s">
        <v>44</v>
      </c>
      <c r="C42" s="46" t="s">
        <v>34</v>
      </c>
      <c r="D42" s="47"/>
      <c r="E42" s="48"/>
      <c r="F42" s="47"/>
      <c r="G42" s="47">
        <v>152.05000000000001</v>
      </c>
      <c r="H42" s="47"/>
      <c r="I42" s="47"/>
      <c r="J42" s="47">
        <v>1913.86</v>
      </c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24"/>
      <c r="W42" s="24"/>
      <c r="X42" s="24"/>
      <c r="Y42" s="24"/>
      <c r="Z42" s="24"/>
    </row>
    <row r="43" spans="1:26" s="26" customFormat="1" ht="24">
      <c r="A43" s="44"/>
      <c r="B43" s="45" t="s">
        <v>45</v>
      </c>
      <c r="C43" s="46" t="s">
        <v>36</v>
      </c>
      <c r="D43" s="47"/>
      <c r="E43" s="48"/>
      <c r="F43" s="47"/>
      <c r="G43" s="47">
        <v>87.72</v>
      </c>
      <c r="H43" s="47"/>
      <c r="I43" s="47"/>
      <c r="J43" s="47">
        <v>1104.1500000000001</v>
      </c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24"/>
      <c r="W43" s="24"/>
      <c r="X43" s="24"/>
      <c r="Y43" s="24"/>
      <c r="Z43" s="24"/>
    </row>
    <row r="44" spans="1:26">
      <c r="A44" s="44"/>
      <c r="B44" s="45" t="s">
        <v>37</v>
      </c>
      <c r="C44" s="46" t="s">
        <v>38</v>
      </c>
      <c r="D44" s="47"/>
      <c r="E44" s="48"/>
      <c r="F44" s="47"/>
      <c r="G44" s="47">
        <v>1303.5</v>
      </c>
      <c r="H44" s="47"/>
      <c r="I44" s="47"/>
      <c r="J44" s="47">
        <v>9038.65</v>
      </c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24"/>
      <c r="W44" s="24"/>
      <c r="X44" s="24"/>
      <c r="Y44" s="24"/>
      <c r="Z44" s="24"/>
    </row>
    <row r="45" spans="1:26" ht="17.850000000000001" customHeight="1">
      <c r="A45" s="73" t="s">
        <v>46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24"/>
      <c r="W45" s="24"/>
      <c r="X45" s="24"/>
      <c r="Y45" s="24"/>
      <c r="Z45" s="24"/>
    </row>
    <row r="46" spans="1:26" ht="60">
      <c r="A46" s="39">
        <v>8</v>
      </c>
      <c r="B46" s="40" t="s">
        <v>26</v>
      </c>
      <c r="C46" s="41">
        <v>0.24</v>
      </c>
      <c r="D46" s="42">
        <v>10637.31</v>
      </c>
      <c r="E46" s="43" t="s">
        <v>27</v>
      </c>
      <c r="F46" s="42" t="s">
        <v>28</v>
      </c>
      <c r="G46" s="42">
        <v>2552.9499999999998</v>
      </c>
      <c r="H46" s="42" t="s">
        <v>47</v>
      </c>
      <c r="I46" s="42" t="s">
        <v>48</v>
      </c>
      <c r="J46" s="42">
        <v>14449.53</v>
      </c>
      <c r="K46" s="43" t="s">
        <v>49</v>
      </c>
      <c r="L46" s="43"/>
      <c r="M46" s="43"/>
      <c r="N46" s="43"/>
      <c r="O46" s="43"/>
      <c r="P46" s="43"/>
      <c r="Q46" s="43"/>
      <c r="R46" s="43"/>
      <c r="S46" s="43"/>
      <c r="T46" s="43"/>
      <c r="U46" s="43" t="s">
        <v>50</v>
      </c>
      <c r="V46" s="24"/>
      <c r="W46" s="24"/>
      <c r="X46" s="24"/>
      <c r="Y46" s="24"/>
      <c r="Z46" s="24"/>
    </row>
    <row r="47" spans="1:26" ht="24">
      <c r="A47" s="44"/>
      <c r="B47" s="45" t="s">
        <v>51</v>
      </c>
      <c r="C47" s="46" t="s">
        <v>34</v>
      </c>
      <c r="D47" s="47"/>
      <c r="E47" s="48"/>
      <c r="F47" s="47"/>
      <c r="G47" s="47">
        <v>364.93</v>
      </c>
      <c r="H47" s="47"/>
      <c r="I47" s="47"/>
      <c r="J47" s="47">
        <v>4593.28</v>
      </c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24"/>
      <c r="W47" s="24"/>
      <c r="X47" s="24"/>
      <c r="Y47" s="24"/>
      <c r="Z47" s="24"/>
    </row>
    <row r="48" spans="1:26" ht="24">
      <c r="A48" s="44"/>
      <c r="B48" s="45" t="s">
        <v>52</v>
      </c>
      <c r="C48" s="46" t="s">
        <v>36</v>
      </c>
      <c r="D48" s="47"/>
      <c r="E48" s="48"/>
      <c r="F48" s="47"/>
      <c r="G48" s="47">
        <v>210.53</v>
      </c>
      <c r="H48" s="47"/>
      <c r="I48" s="47"/>
      <c r="J48" s="47">
        <v>2649.97</v>
      </c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24"/>
      <c r="W48" s="24"/>
      <c r="X48" s="24"/>
      <c r="Y48" s="24"/>
      <c r="Z48" s="24"/>
    </row>
    <row r="49" spans="1:26">
      <c r="A49" s="44"/>
      <c r="B49" s="45" t="s">
        <v>37</v>
      </c>
      <c r="C49" s="46" t="s">
        <v>38</v>
      </c>
      <c r="D49" s="47"/>
      <c r="E49" s="48"/>
      <c r="F49" s="47"/>
      <c r="G49" s="47">
        <v>3128.41</v>
      </c>
      <c r="H49" s="47"/>
      <c r="I49" s="47"/>
      <c r="J49" s="47">
        <v>21692.78</v>
      </c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24"/>
      <c r="W49" s="24"/>
      <c r="X49" s="24"/>
      <c r="Y49" s="24"/>
      <c r="Z49" s="24"/>
    </row>
    <row r="50" spans="1:26" ht="17.850000000000001" customHeight="1">
      <c r="A50" s="73" t="s">
        <v>53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24"/>
      <c r="W50" s="24"/>
      <c r="X50" s="24"/>
      <c r="Y50" s="24"/>
      <c r="Z50" s="24"/>
    </row>
    <row r="51" spans="1:26" ht="60">
      <c r="A51" s="39">
        <v>9</v>
      </c>
      <c r="B51" s="40" t="s">
        <v>26</v>
      </c>
      <c r="C51" s="41">
        <v>0.35</v>
      </c>
      <c r="D51" s="42">
        <v>10637.31</v>
      </c>
      <c r="E51" s="43" t="s">
        <v>27</v>
      </c>
      <c r="F51" s="42" t="s">
        <v>28</v>
      </c>
      <c r="G51" s="42">
        <v>3723.06</v>
      </c>
      <c r="H51" s="42" t="s">
        <v>54</v>
      </c>
      <c r="I51" s="42" t="s">
        <v>55</v>
      </c>
      <c r="J51" s="42">
        <v>21072.23</v>
      </c>
      <c r="K51" s="43" t="s">
        <v>56</v>
      </c>
      <c r="L51" s="43"/>
      <c r="M51" s="43"/>
      <c r="N51" s="43"/>
      <c r="O51" s="43"/>
      <c r="P51" s="43"/>
      <c r="Q51" s="43"/>
      <c r="R51" s="43"/>
      <c r="S51" s="43"/>
      <c r="T51" s="43"/>
      <c r="U51" s="43" t="s">
        <v>57</v>
      </c>
      <c r="V51" s="24"/>
      <c r="W51" s="24"/>
      <c r="X51" s="24"/>
      <c r="Y51" s="24"/>
      <c r="Z51" s="24"/>
    </row>
    <row r="52" spans="1:26" ht="24">
      <c r="A52" s="44"/>
      <c r="B52" s="45" t="s">
        <v>58</v>
      </c>
      <c r="C52" s="46" t="s">
        <v>34</v>
      </c>
      <c r="D52" s="47"/>
      <c r="E52" s="48"/>
      <c r="F52" s="47"/>
      <c r="G52" s="47">
        <v>532.17999999999995</v>
      </c>
      <c r="H52" s="47"/>
      <c r="I52" s="47"/>
      <c r="J52" s="47">
        <v>6698.54</v>
      </c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24"/>
      <c r="W52" s="24"/>
      <c r="X52" s="24"/>
      <c r="Y52" s="24"/>
      <c r="Z52" s="24"/>
    </row>
    <row r="53" spans="1:26">
      <c r="A53" s="44"/>
      <c r="B53" s="45" t="s">
        <v>59</v>
      </c>
      <c r="C53" s="46" t="s">
        <v>36</v>
      </c>
      <c r="D53" s="47"/>
      <c r="E53" s="48"/>
      <c r="F53" s="47"/>
      <c r="G53" s="47">
        <v>307.02999999999997</v>
      </c>
      <c r="H53" s="47"/>
      <c r="I53" s="47"/>
      <c r="J53" s="47">
        <v>3864.54</v>
      </c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24"/>
      <c r="W53" s="24"/>
      <c r="X53" s="24"/>
      <c r="Y53" s="24"/>
      <c r="Z53" s="24"/>
    </row>
    <row r="54" spans="1:26">
      <c r="A54" s="44"/>
      <c r="B54" s="45" t="s">
        <v>37</v>
      </c>
      <c r="C54" s="46" t="s">
        <v>38</v>
      </c>
      <c r="D54" s="47"/>
      <c r="E54" s="48"/>
      <c r="F54" s="47"/>
      <c r="G54" s="47">
        <v>4562.2700000000004</v>
      </c>
      <c r="H54" s="47"/>
      <c r="I54" s="47"/>
      <c r="J54" s="47">
        <v>31635.31</v>
      </c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24"/>
      <c r="W54" s="24"/>
      <c r="X54" s="24"/>
      <c r="Y54" s="24"/>
      <c r="Z54" s="24"/>
    </row>
    <row r="55" spans="1:26" ht="17.850000000000001" customHeight="1">
      <c r="A55" s="73" t="s">
        <v>60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24"/>
      <c r="W55" s="24"/>
      <c r="X55" s="24"/>
      <c r="Y55" s="24"/>
      <c r="Z55" s="24"/>
    </row>
    <row r="56" spans="1:26" ht="60">
      <c r="A56" s="39">
        <v>10</v>
      </c>
      <c r="B56" s="40" t="s">
        <v>26</v>
      </c>
      <c r="C56" s="41">
        <v>0.26</v>
      </c>
      <c r="D56" s="42">
        <v>10637.31</v>
      </c>
      <c r="E56" s="43" t="s">
        <v>27</v>
      </c>
      <c r="F56" s="42" t="s">
        <v>28</v>
      </c>
      <c r="G56" s="42">
        <v>2765.7</v>
      </c>
      <c r="H56" s="42" t="s">
        <v>61</v>
      </c>
      <c r="I56" s="42" t="s">
        <v>62</v>
      </c>
      <c r="J56" s="42">
        <v>15653.66</v>
      </c>
      <c r="K56" s="43" t="s">
        <v>63</v>
      </c>
      <c r="L56" s="43"/>
      <c r="M56" s="43"/>
      <c r="N56" s="43"/>
      <c r="O56" s="43"/>
      <c r="P56" s="43"/>
      <c r="Q56" s="43"/>
      <c r="R56" s="43"/>
      <c r="S56" s="43"/>
      <c r="T56" s="43"/>
      <c r="U56" s="43" t="s">
        <v>64</v>
      </c>
      <c r="V56" s="24"/>
      <c r="W56" s="24"/>
      <c r="X56" s="24"/>
      <c r="Y56" s="24"/>
      <c r="Z56" s="24"/>
    </row>
    <row r="57" spans="1:26" ht="24">
      <c r="A57" s="44"/>
      <c r="B57" s="45" t="s">
        <v>65</v>
      </c>
      <c r="C57" s="46" t="s">
        <v>34</v>
      </c>
      <c r="D57" s="47"/>
      <c r="E57" s="48"/>
      <c r="F57" s="47"/>
      <c r="G57" s="47">
        <v>395.34</v>
      </c>
      <c r="H57" s="47"/>
      <c r="I57" s="47"/>
      <c r="J57" s="47">
        <v>4976.0600000000004</v>
      </c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24"/>
      <c r="W57" s="24"/>
      <c r="X57" s="24"/>
      <c r="Y57" s="24"/>
      <c r="Z57" s="24"/>
    </row>
    <row r="58" spans="1:26" ht="24">
      <c r="A58" s="44"/>
      <c r="B58" s="45" t="s">
        <v>66</v>
      </c>
      <c r="C58" s="46" t="s">
        <v>36</v>
      </c>
      <c r="D58" s="47"/>
      <c r="E58" s="48"/>
      <c r="F58" s="47"/>
      <c r="G58" s="47">
        <v>228.08</v>
      </c>
      <c r="H58" s="47"/>
      <c r="I58" s="47"/>
      <c r="J58" s="47">
        <v>2870.8</v>
      </c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24"/>
      <c r="W58" s="24"/>
      <c r="X58" s="24"/>
      <c r="Y58" s="24"/>
      <c r="Z58" s="24"/>
    </row>
    <row r="59" spans="1:26">
      <c r="A59" s="44"/>
      <c r="B59" s="45" t="s">
        <v>37</v>
      </c>
      <c r="C59" s="46" t="s">
        <v>38</v>
      </c>
      <c r="D59" s="47"/>
      <c r="E59" s="48"/>
      <c r="F59" s="47"/>
      <c r="G59" s="47">
        <v>3389.12</v>
      </c>
      <c r="H59" s="47"/>
      <c r="I59" s="47"/>
      <c r="J59" s="47">
        <v>23500.52</v>
      </c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24"/>
      <c r="W59" s="24"/>
      <c r="X59" s="24"/>
      <c r="Y59" s="24"/>
      <c r="Z59" s="24"/>
    </row>
    <row r="60" spans="1:26" ht="17.850000000000001" customHeight="1">
      <c r="A60" s="73" t="s">
        <v>67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24"/>
      <c r="W60" s="24"/>
      <c r="X60" s="24"/>
      <c r="Y60" s="24"/>
      <c r="Z60" s="24"/>
    </row>
    <row r="61" spans="1:26" ht="60">
      <c r="A61" s="39">
        <v>11</v>
      </c>
      <c r="B61" s="40" t="s">
        <v>26</v>
      </c>
      <c r="C61" s="41">
        <v>0.25</v>
      </c>
      <c r="D61" s="42">
        <v>10637.31</v>
      </c>
      <c r="E61" s="43" t="s">
        <v>27</v>
      </c>
      <c r="F61" s="42" t="s">
        <v>28</v>
      </c>
      <c r="G61" s="42">
        <v>2659.33</v>
      </c>
      <c r="H61" s="42" t="s">
        <v>68</v>
      </c>
      <c r="I61" s="42" t="s">
        <v>69</v>
      </c>
      <c r="J61" s="42">
        <v>15051.59</v>
      </c>
      <c r="K61" s="43" t="s">
        <v>70</v>
      </c>
      <c r="L61" s="43"/>
      <c r="M61" s="43"/>
      <c r="N61" s="43"/>
      <c r="O61" s="43"/>
      <c r="P61" s="43"/>
      <c r="Q61" s="43"/>
      <c r="R61" s="43"/>
      <c r="S61" s="43"/>
      <c r="T61" s="43"/>
      <c r="U61" s="43" t="s">
        <v>71</v>
      </c>
      <c r="V61" s="24"/>
      <c r="W61" s="24"/>
      <c r="X61" s="24"/>
      <c r="Y61" s="24"/>
      <c r="Z61" s="24"/>
    </row>
    <row r="62" spans="1:26" ht="24">
      <c r="A62" s="44"/>
      <c r="B62" s="45" t="s">
        <v>72</v>
      </c>
      <c r="C62" s="46" t="s">
        <v>34</v>
      </c>
      <c r="D62" s="47"/>
      <c r="E62" s="48"/>
      <c r="F62" s="47"/>
      <c r="G62" s="47">
        <v>380.13</v>
      </c>
      <c r="H62" s="47"/>
      <c r="I62" s="47"/>
      <c r="J62" s="47">
        <v>4784.67</v>
      </c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24"/>
      <c r="W62" s="24"/>
      <c r="X62" s="24"/>
      <c r="Y62" s="24"/>
      <c r="Z62" s="24"/>
    </row>
    <row r="63" spans="1:26" ht="24">
      <c r="A63" s="44"/>
      <c r="B63" s="45" t="s">
        <v>73</v>
      </c>
      <c r="C63" s="46" t="s">
        <v>36</v>
      </c>
      <c r="D63" s="47"/>
      <c r="E63" s="48"/>
      <c r="F63" s="47"/>
      <c r="G63" s="47">
        <v>219.31</v>
      </c>
      <c r="H63" s="47"/>
      <c r="I63" s="47"/>
      <c r="J63" s="47">
        <v>2760.38</v>
      </c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24"/>
      <c r="W63" s="24"/>
      <c r="X63" s="24"/>
      <c r="Y63" s="24"/>
      <c r="Z63" s="24"/>
    </row>
    <row r="64" spans="1:26">
      <c r="A64" s="44"/>
      <c r="B64" s="45" t="s">
        <v>37</v>
      </c>
      <c r="C64" s="46" t="s">
        <v>38</v>
      </c>
      <c r="D64" s="47"/>
      <c r="E64" s="48"/>
      <c r="F64" s="47"/>
      <c r="G64" s="47">
        <v>3258.77</v>
      </c>
      <c r="H64" s="47"/>
      <c r="I64" s="47"/>
      <c r="J64" s="47">
        <v>22596.639999999999</v>
      </c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24"/>
      <c r="W64" s="24"/>
      <c r="X64" s="24"/>
      <c r="Y64" s="24"/>
      <c r="Z64" s="24"/>
    </row>
    <row r="65" spans="1:26" ht="17.850000000000001" customHeight="1">
      <c r="A65" s="73" t="s">
        <v>74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24"/>
      <c r="W65" s="24"/>
      <c r="X65" s="24"/>
      <c r="Y65" s="24"/>
      <c r="Z65" s="24"/>
    </row>
    <row r="66" spans="1:26" ht="60">
      <c r="A66" s="39">
        <v>12</v>
      </c>
      <c r="B66" s="40" t="s">
        <v>26</v>
      </c>
      <c r="C66" s="41">
        <v>0.25</v>
      </c>
      <c r="D66" s="42">
        <v>10637.31</v>
      </c>
      <c r="E66" s="43" t="s">
        <v>27</v>
      </c>
      <c r="F66" s="42" t="s">
        <v>28</v>
      </c>
      <c r="G66" s="42">
        <v>2659.33</v>
      </c>
      <c r="H66" s="42" t="s">
        <v>68</v>
      </c>
      <c r="I66" s="42" t="s">
        <v>69</v>
      </c>
      <c r="J66" s="42">
        <v>15051.59</v>
      </c>
      <c r="K66" s="43" t="s">
        <v>70</v>
      </c>
      <c r="L66" s="43"/>
      <c r="M66" s="43"/>
      <c r="N66" s="43"/>
      <c r="O66" s="43"/>
      <c r="P66" s="43"/>
      <c r="Q66" s="43"/>
      <c r="R66" s="43"/>
      <c r="S66" s="43"/>
      <c r="T66" s="43"/>
      <c r="U66" s="43" t="s">
        <v>71</v>
      </c>
      <c r="V66" s="24"/>
      <c r="W66" s="24"/>
      <c r="X66" s="24"/>
      <c r="Y66" s="24"/>
      <c r="Z66" s="24"/>
    </row>
    <row r="67" spans="1:26" ht="24">
      <c r="A67" s="44"/>
      <c r="B67" s="45" t="s">
        <v>72</v>
      </c>
      <c r="C67" s="46" t="s">
        <v>34</v>
      </c>
      <c r="D67" s="47"/>
      <c r="E67" s="48"/>
      <c r="F67" s="47"/>
      <c r="G67" s="47">
        <v>380.13</v>
      </c>
      <c r="H67" s="47"/>
      <c r="I67" s="47"/>
      <c r="J67" s="47">
        <v>4784.67</v>
      </c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24"/>
      <c r="W67" s="24"/>
      <c r="X67" s="24"/>
      <c r="Y67" s="24"/>
      <c r="Z67" s="24"/>
    </row>
    <row r="68" spans="1:26" ht="24">
      <c r="A68" s="44"/>
      <c r="B68" s="45" t="s">
        <v>73</v>
      </c>
      <c r="C68" s="46" t="s">
        <v>36</v>
      </c>
      <c r="D68" s="47"/>
      <c r="E68" s="48"/>
      <c r="F68" s="47"/>
      <c r="G68" s="47">
        <v>219.31</v>
      </c>
      <c r="H68" s="47"/>
      <c r="I68" s="47"/>
      <c r="J68" s="47">
        <v>2760.38</v>
      </c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24"/>
      <c r="W68" s="24"/>
      <c r="X68" s="24"/>
      <c r="Y68" s="24"/>
      <c r="Z68" s="24"/>
    </row>
    <row r="69" spans="1:26">
      <c r="A69" s="44"/>
      <c r="B69" s="45" t="s">
        <v>37</v>
      </c>
      <c r="C69" s="46" t="s">
        <v>38</v>
      </c>
      <c r="D69" s="47"/>
      <c r="E69" s="48"/>
      <c r="F69" s="47"/>
      <c r="G69" s="47">
        <v>3258.77</v>
      </c>
      <c r="H69" s="47"/>
      <c r="I69" s="47"/>
      <c r="J69" s="47">
        <v>22596.639999999999</v>
      </c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24"/>
      <c r="W69" s="24"/>
      <c r="X69" s="24"/>
      <c r="Y69" s="24"/>
      <c r="Z69" s="24"/>
    </row>
    <row r="70" spans="1:26" ht="17.850000000000001" customHeight="1">
      <c r="A70" s="73" t="s">
        <v>75</v>
      </c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24"/>
      <c r="W70" s="24"/>
      <c r="X70" s="24"/>
      <c r="Y70" s="24"/>
      <c r="Z70" s="24"/>
    </row>
    <row r="71" spans="1:26" ht="60">
      <c r="A71" s="39">
        <v>13</v>
      </c>
      <c r="B71" s="40" t="s">
        <v>26</v>
      </c>
      <c r="C71" s="41">
        <v>0.3</v>
      </c>
      <c r="D71" s="42">
        <v>10637.31</v>
      </c>
      <c r="E71" s="43" t="s">
        <v>27</v>
      </c>
      <c r="F71" s="42" t="s">
        <v>28</v>
      </c>
      <c r="G71" s="42">
        <v>3191.19</v>
      </c>
      <c r="H71" s="42" t="s">
        <v>76</v>
      </c>
      <c r="I71" s="42" t="s">
        <v>77</v>
      </c>
      <c r="J71" s="42">
        <v>18061.91</v>
      </c>
      <c r="K71" s="43" t="s">
        <v>78</v>
      </c>
      <c r="L71" s="43"/>
      <c r="M71" s="43"/>
      <c r="N71" s="43"/>
      <c r="O71" s="43"/>
      <c r="P71" s="43"/>
      <c r="Q71" s="43"/>
      <c r="R71" s="43"/>
      <c r="S71" s="43"/>
      <c r="T71" s="43"/>
      <c r="U71" s="43" t="s">
        <v>79</v>
      </c>
      <c r="V71" s="24"/>
      <c r="W71" s="24"/>
      <c r="X71" s="24"/>
      <c r="Y71" s="24"/>
      <c r="Z71" s="24"/>
    </row>
    <row r="72" spans="1:26" ht="24">
      <c r="A72" s="44"/>
      <c r="B72" s="45" t="s">
        <v>80</v>
      </c>
      <c r="C72" s="46" t="s">
        <v>34</v>
      </c>
      <c r="D72" s="47"/>
      <c r="E72" s="48"/>
      <c r="F72" s="47"/>
      <c r="G72" s="47">
        <v>456.15</v>
      </c>
      <c r="H72" s="47"/>
      <c r="I72" s="47"/>
      <c r="J72" s="47">
        <v>5741.6</v>
      </c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24"/>
      <c r="W72" s="24"/>
      <c r="X72" s="24"/>
      <c r="Y72" s="24"/>
      <c r="Z72" s="24"/>
    </row>
    <row r="73" spans="1:26" ht="24">
      <c r="A73" s="44"/>
      <c r="B73" s="45" t="s">
        <v>81</v>
      </c>
      <c r="C73" s="46" t="s">
        <v>36</v>
      </c>
      <c r="D73" s="47"/>
      <c r="E73" s="48"/>
      <c r="F73" s="47"/>
      <c r="G73" s="47">
        <v>263.17</v>
      </c>
      <c r="H73" s="47"/>
      <c r="I73" s="47"/>
      <c r="J73" s="47">
        <v>3312.46</v>
      </c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24"/>
      <c r="W73" s="24"/>
      <c r="X73" s="24"/>
      <c r="Y73" s="24"/>
      <c r="Z73" s="24"/>
    </row>
    <row r="74" spans="1:26">
      <c r="A74" s="44"/>
      <c r="B74" s="45" t="s">
        <v>37</v>
      </c>
      <c r="C74" s="46" t="s">
        <v>38</v>
      </c>
      <c r="D74" s="47"/>
      <c r="E74" s="48"/>
      <c r="F74" s="47"/>
      <c r="G74" s="47">
        <v>3910.51</v>
      </c>
      <c r="H74" s="47"/>
      <c r="I74" s="47"/>
      <c r="J74" s="47">
        <v>27115.97</v>
      </c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24"/>
      <c r="W74" s="24"/>
      <c r="X74" s="24"/>
      <c r="Y74" s="24"/>
      <c r="Z74" s="24"/>
    </row>
    <row r="75" spans="1:26" ht="17.850000000000001" customHeight="1">
      <c r="A75" s="73" t="s">
        <v>82</v>
      </c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24"/>
      <c r="W75" s="24"/>
      <c r="X75" s="24"/>
      <c r="Y75" s="24"/>
      <c r="Z75" s="24"/>
    </row>
    <row r="76" spans="1:26" ht="60">
      <c r="A76" s="39">
        <v>14</v>
      </c>
      <c r="B76" s="40" t="s">
        <v>26</v>
      </c>
      <c r="C76" s="41">
        <v>0.36</v>
      </c>
      <c r="D76" s="42">
        <v>10637.31</v>
      </c>
      <c r="E76" s="43" t="s">
        <v>27</v>
      </c>
      <c r="F76" s="42" t="s">
        <v>28</v>
      </c>
      <c r="G76" s="42">
        <v>3829.43</v>
      </c>
      <c r="H76" s="42" t="s">
        <v>83</v>
      </c>
      <c r="I76" s="42" t="s">
        <v>84</v>
      </c>
      <c r="J76" s="42">
        <v>21674.29</v>
      </c>
      <c r="K76" s="43" t="s">
        <v>85</v>
      </c>
      <c r="L76" s="43"/>
      <c r="M76" s="43"/>
      <c r="N76" s="43"/>
      <c r="O76" s="43"/>
      <c r="P76" s="43"/>
      <c r="Q76" s="43"/>
      <c r="R76" s="43"/>
      <c r="S76" s="43"/>
      <c r="T76" s="43"/>
      <c r="U76" s="43" t="s">
        <v>86</v>
      </c>
      <c r="V76" s="24"/>
      <c r="W76" s="24"/>
      <c r="X76" s="24"/>
      <c r="Y76" s="24"/>
      <c r="Z76" s="24"/>
    </row>
    <row r="77" spans="1:26" ht="24">
      <c r="A77" s="44"/>
      <c r="B77" s="45" t="s">
        <v>87</v>
      </c>
      <c r="C77" s="46" t="s">
        <v>34</v>
      </c>
      <c r="D77" s="47"/>
      <c r="E77" s="48"/>
      <c r="F77" s="47"/>
      <c r="G77" s="47">
        <v>547.38</v>
      </c>
      <c r="H77" s="47"/>
      <c r="I77" s="47"/>
      <c r="J77" s="47">
        <v>6889.93</v>
      </c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24"/>
      <c r="W77" s="24"/>
      <c r="X77" s="24"/>
      <c r="Y77" s="24"/>
      <c r="Z77" s="24"/>
    </row>
    <row r="78" spans="1:26" ht="24">
      <c r="A78" s="44"/>
      <c r="B78" s="45" t="s">
        <v>88</v>
      </c>
      <c r="C78" s="46" t="s">
        <v>36</v>
      </c>
      <c r="D78" s="47"/>
      <c r="E78" s="48"/>
      <c r="F78" s="47"/>
      <c r="G78" s="47">
        <v>315.8</v>
      </c>
      <c r="H78" s="47"/>
      <c r="I78" s="47"/>
      <c r="J78" s="47">
        <v>3974.96</v>
      </c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24"/>
      <c r="W78" s="24"/>
      <c r="X78" s="24"/>
      <c r="Y78" s="24"/>
      <c r="Z78" s="24"/>
    </row>
    <row r="79" spans="1:26">
      <c r="A79" s="44"/>
      <c r="B79" s="45" t="s">
        <v>37</v>
      </c>
      <c r="C79" s="46" t="s">
        <v>38</v>
      </c>
      <c r="D79" s="47"/>
      <c r="E79" s="48"/>
      <c r="F79" s="47"/>
      <c r="G79" s="47">
        <v>4692.6099999999997</v>
      </c>
      <c r="H79" s="47"/>
      <c r="I79" s="47"/>
      <c r="J79" s="47">
        <v>32539.18</v>
      </c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24"/>
      <c r="W79" s="24"/>
      <c r="X79" s="24"/>
      <c r="Y79" s="24"/>
      <c r="Z79" s="24"/>
    </row>
    <row r="80" spans="1:26" ht="17.850000000000001" customHeight="1">
      <c r="A80" s="73" t="s">
        <v>89</v>
      </c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24"/>
      <c r="W80" s="24"/>
      <c r="X80" s="24"/>
      <c r="Y80" s="24"/>
      <c r="Z80" s="24"/>
    </row>
    <row r="81" spans="1:26" ht="60">
      <c r="A81" s="39">
        <v>15</v>
      </c>
      <c r="B81" s="40" t="s">
        <v>26</v>
      </c>
      <c r="C81" s="41">
        <v>0.1</v>
      </c>
      <c r="D81" s="42">
        <v>10637.31</v>
      </c>
      <c r="E81" s="43" t="s">
        <v>27</v>
      </c>
      <c r="F81" s="42" t="s">
        <v>28</v>
      </c>
      <c r="G81" s="42">
        <v>1063.73</v>
      </c>
      <c r="H81" s="42" t="s">
        <v>40</v>
      </c>
      <c r="I81" s="42" t="s">
        <v>41</v>
      </c>
      <c r="J81" s="42">
        <v>6020.64</v>
      </c>
      <c r="K81" s="43" t="s">
        <v>42</v>
      </c>
      <c r="L81" s="43"/>
      <c r="M81" s="43"/>
      <c r="N81" s="43"/>
      <c r="O81" s="43"/>
      <c r="P81" s="43"/>
      <c r="Q81" s="43"/>
      <c r="R81" s="43"/>
      <c r="S81" s="43"/>
      <c r="T81" s="43"/>
      <c r="U81" s="43" t="s">
        <v>43</v>
      </c>
      <c r="V81" s="24"/>
      <c r="W81" s="24"/>
      <c r="X81" s="24"/>
      <c r="Y81" s="24"/>
      <c r="Z81" s="24"/>
    </row>
    <row r="82" spans="1:26" ht="24">
      <c r="A82" s="44"/>
      <c r="B82" s="45" t="s">
        <v>44</v>
      </c>
      <c r="C82" s="46" t="s">
        <v>34</v>
      </c>
      <c r="D82" s="47"/>
      <c r="E82" s="48"/>
      <c r="F82" s="47"/>
      <c r="G82" s="47">
        <v>152.05000000000001</v>
      </c>
      <c r="H82" s="47"/>
      <c r="I82" s="47"/>
      <c r="J82" s="47">
        <v>1913.86</v>
      </c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24"/>
      <c r="W82" s="24"/>
      <c r="X82" s="24"/>
      <c r="Y82" s="24"/>
      <c r="Z82" s="24"/>
    </row>
    <row r="83" spans="1:26" ht="24">
      <c r="A83" s="44"/>
      <c r="B83" s="45" t="s">
        <v>45</v>
      </c>
      <c r="C83" s="46" t="s">
        <v>36</v>
      </c>
      <c r="D83" s="47"/>
      <c r="E83" s="48"/>
      <c r="F83" s="47"/>
      <c r="G83" s="47">
        <v>87.72</v>
      </c>
      <c r="H83" s="47"/>
      <c r="I83" s="47"/>
      <c r="J83" s="47">
        <v>1104.1500000000001</v>
      </c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24"/>
      <c r="W83" s="24"/>
      <c r="X83" s="24"/>
      <c r="Y83" s="24"/>
      <c r="Z83" s="24"/>
    </row>
    <row r="84" spans="1:26">
      <c r="A84" s="44"/>
      <c r="B84" s="45" t="s">
        <v>37</v>
      </c>
      <c r="C84" s="46" t="s">
        <v>38</v>
      </c>
      <c r="D84" s="47"/>
      <c r="E84" s="48"/>
      <c r="F84" s="47"/>
      <c r="G84" s="47">
        <v>1303.5</v>
      </c>
      <c r="H84" s="47"/>
      <c r="I84" s="47"/>
      <c r="J84" s="47">
        <v>9038.65</v>
      </c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24"/>
      <c r="W84" s="24"/>
      <c r="X84" s="24"/>
      <c r="Y84" s="24"/>
      <c r="Z84" s="24"/>
    </row>
    <row r="85" spans="1:26" ht="17.850000000000001" customHeight="1">
      <c r="A85" s="73" t="s">
        <v>90</v>
      </c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24"/>
      <c r="W85" s="24"/>
      <c r="X85" s="24"/>
      <c r="Y85" s="24"/>
      <c r="Z85" s="24"/>
    </row>
    <row r="86" spans="1:26" ht="60">
      <c r="A86" s="39">
        <v>16</v>
      </c>
      <c r="B86" s="40" t="s">
        <v>26</v>
      </c>
      <c r="C86" s="41">
        <v>0.55000000000000004</v>
      </c>
      <c r="D86" s="42">
        <v>10637.31</v>
      </c>
      <c r="E86" s="43" t="s">
        <v>27</v>
      </c>
      <c r="F86" s="42" t="s">
        <v>28</v>
      </c>
      <c r="G86" s="42">
        <v>5850.52</v>
      </c>
      <c r="H86" s="42" t="s">
        <v>29</v>
      </c>
      <c r="I86" s="42" t="s">
        <v>30</v>
      </c>
      <c r="J86" s="42">
        <v>33113.5</v>
      </c>
      <c r="K86" s="43" t="s">
        <v>31</v>
      </c>
      <c r="L86" s="43"/>
      <c r="M86" s="43"/>
      <c r="N86" s="43"/>
      <c r="O86" s="43"/>
      <c r="P86" s="43"/>
      <c r="Q86" s="43"/>
      <c r="R86" s="43"/>
      <c r="S86" s="43"/>
      <c r="T86" s="43"/>
      <c r="U86" s="43" t="s">
        <v>32</v>
      </c>
      <c r="V86" s="24"/>
      <c r="W86" s="24"/>
      <c r="X86" s="24"/>
      <c r="Y86" s="24"/>
      <c r="Z86" s="24"/>
    </row>
    <row r="87" spans="1:26" ht="24">
      <c r="A87" s="44"/>
      <c r="B87" s="45" t="s">
        <v>33</v>
      </c>
      <c r="C87" s="46" t="s">
        <v>34</v>
      </c>
      <c r="D87" s="47"/>
      <c r="E87" s="48"/>
      <c r="F87" s="47"/>
      <c r="G87" s="47">
        <v>836.28</v>
      </c>
      <c r="H87" s="47"/>
      <c r="I87" s="47"/>
      <c r="J87" s="47">
        <v>10526.27</v>
      </c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24"/>
      <c r="W87" s="24"/>
      <c r="X87" s="24"/>
      <c r="Y87" s="24"/>
      <c r="Z87" s="24"/>
    </row>
    <row r="88" spans="1:26" ht="24">
      <c r="A88" s="44"/>
      <c r="B88" s="45" t="s">
        <v>35</v>
      </c>
      <c r="C88" s="46" t="s">
        <v>36</v>
      </c>
      <c r="D88" s="47"/>
      <c r="E88" s="48"/>
      <c r="F88" s="47"/>
      <c r="G88" s="47">
        <v>482.47</v>
      </c>
      <c r="H88" s="47"/>
      <c r="I88" s="47"/>
      <c r="J88" s="47">
        <v>6072.85</v>
      </c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24"/>
      <c r="W88" s="24"/>
      <c r="X88" s="24"/>
      <c r="Y88" s="24"/>
      <c r="Z88" s="24"/>
    </row>
    <row r="89" spans="1:26">
      <c r="A89" s="44"/>
      <c r="B89" s="45" t="s">
        <v>37</v>
      </c>
      <c r="C89" s="46" t="s">
        <v>38</v>
      </c>
      <c r="D89" s="47"/>
      <c r="E89" s="48"/>
      <c r="F89" s="47"/>
      <c r="G89" s="47">
        <v>7169.27</v>
      </c>
      <c r="H89" s="47"/>
      <c r="I89" s="47"/>
      <c r="J89" s="47">
        <v>49712.62</v>
      </c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24"/>
      <c r="W89" s="24"/>
      <c r="X89" s="24"/>
      <c r="Y89" s="24"/>
      <c r="Z89" s="24"/>
    </row>
    <row r="90" spans="1:26" ht="17.850000000000001" customHeight="1">
      <c r="A90" s="73" t="s">
        <v>91</v>
      </c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24"/>
      <c r="W90" s="24"/>
      <c r="X90" s="24"/>
      <c r="Y90" s="24"/>
      <c r="Z90" s="24"/>
    </row>
    <row r="91" spans="1:26" ht="60">
      <c r="A91" s="39">
        <v>17</v>
      </c>
      <c r="B91" s="40" t="s">
        <v>26</v>
      </c>
      <c r="C91" s="41">
        <v>0.36</v>
      </c>
      <c r="D91" s="42">
        <v>10637.31</v>
      </c>
      <c r="E91" s="43" t="s">
        <v>27</v>
      </c>
      <c r="F91" s="42" t="s">
        <v>28</v>
      </c>
      <c r="G91" s="42">
        <v>3829.43</v>
      </c>
      <c r="H91" s="42" t="s">
        <v>83</v>
      </c>
      <c r="I91" s="42" t="s">
        <v>84</v>
      </c>
      <c r="J91" s="42">
        <v>21674.29</v>
      </c>
      <c r="K91" s="43" t="s">
        <v>85</v>
      </c>
      <c r="L91" s="43"/>
      <c r="M91" s="43"/>
      <c r="N91" s="43"/>
      <c r="O91" s="43"/>
      <c r="P91" s="43"/>
      <c r="Q91" s="43"/>
      <c r="R91" s="43"/>
      <c r="S91" s="43"/>
      <c r="T91" s="43"/>
      <c r="U91" s="43" t="s">
        <v>86</v>
      </c>
      <c r="V91" s="24"/>
      <c r="W91" s="24"/>
      <c r="X91" s="24"/>
      <c r="Y91" s="24"/>
      <c r="Z91" s="24"/>
    </row>
    <row r="92" spans="1:26" ht="24">
      <c r="A92" s="44"/>
      <c r="B92" s="45" t="s">
        <v>87</v>
      </c>
      <c r="C92" s="46" t="s">
        <v>34</v>
      </c>
      <c r="D92" s="47"/>
      <c r="E92" s="48"/>
      <c r="F92" s="47"/>
      <c r="G92" s="47">
        <v>547.38</v>
      </c>
      <c r="H92" s="47"/>
      <c r="I92" s="47"/>
      <c r="J92" s="47">
        <v>6889.93</v>
      </c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24"/>
      <c r="W92" s="24"/>
      <c r="X92" s="24"/>
      <c r="Y92" s="24"/>
      <c r="Z92" s="24"/>
    </row>
    <row r="93" spans="1:26" ht="24">
      <c r="A93" s="44"/>
      <c r="B93" s="45" t="s">
        <v>88</v>
      </c>
      <c r="C93" s="46" t="s">
        <v>36</v>
      </c>
      <c r="D93" s="47"/>
      <c r="E93" s="48"/>
      <c r="F93" s="47"/>
      <c r="G93" s="47">
        <v>315.8</v>
      </c>
      <c r="H93" s="47"/>
      <c r="I93" s="47"/>
      <c r="J93" s="47">
        <v>3974.96</v>
      </c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24"/>
      <c r="W93" s="24"/>
      <c r="X93" s="24"/>
      <c r="Y93" s="24"/>
      <c r="Z93" s="24"/>
    </row>
    <row r="94" spans="1:26">
      <c r="A94" s="44"/>
      <c r="B94" s="45" t="s">
        <v>37</v>
      </c>
      <c r="C94" s="46" t="s">
        <v>38</v>
      </c>
      <c r="D94" s="47"/>
      <c r="E94" s="48"/>
      <c r="F94" s="47"/>
      <c r="G94" s="47">
        <v>4692.6099999999997</v>
      </c>
      <c r="H94" s="47"/>
      <c r="I94" s="47"/>
      <c r="J94" s="47">
        <v>32539.18</v>
      </c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24"/>
      <c r="W94" s="24"/>
      <c r="X94" s="24"/>
      <c r="Y94" s="24"/>
      <c r="Z94" s="24"/>
    </row>
    <row r="95" spans="1:26" ht="17.850000000000001" customHeight="1">
      <c r="A95" s="73" t="s">
        <v>92</v>
      </c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24"/>
      <c r="W95" s="24"/>
      <c r="X95" s="24"/>
      <c r="Y95" s="24"/>
      <c r="Z95" s="24"/>
    </row>
    <row r="96" spans="1:26" ht="60">
      <c r="A96" s="39">
        <v>18</v>
      </c>
      <c r="B96" s="40" t="s">
        <v>26</v>
      </c>
      <c r="C96" s="41">
        <v>1.46</v>
      </c>
      <c r="D96" s="42">
        <v>10637.31</v>
      </c>
      <c r="E96" s="43" t="s">
        <v>27</v>
      </c>
      <c r="F96" s="42" t="s">
        <v>28</v>
      </c>
      <c r="G96" s="42">
        <v>15530.47</v>
      </c>
      <c r="H96" s="42" t="s">
        <v>93</v>
      </c>
      <c r="I96" s="42" t="s">
        <v>94</v>
      </c>
      <c r="J96" s="42">
        <v>87901.3</v>
      </c>
      <c r="K96" s="43" t="s">
        <v>95</v>
      </c>
      <c r="L96" s="43"/>
      <c r="M96" s="43"/>
      <c r="N96" s="43"/>
      <c r="O96" s="43"/>
      <c r="P96" s="43"/>
      <c r="Q96" s="43"/>
      <c r="R96" s="43"/>
      <c r="S96" s="43"/>
      <c r="T96" s="43"/>
      <c r="U96" s="43" t="s">
        <v>96</v>
      </c>
      <c r="V96" s="24"/>
      <c r="W96" s="24"/>
      <c r="X96" s="24"/>
      <c r="Y96" s="24"/>
      <c r="Z96" s="24"/>
    </row>
    <row r="97" spans="1:26" ht="24">
      <c r="A97" s="44"/>
      <c r="B97" s="45" t="s">
        <v>97</v>
      </c>
      <c r="C97" s="46" t="s">
        <v>34</v>
      </c>
      <c r="D97" s="47"/>
      <c r="E97" s="48"/>
      <c r="F97" s="47"/>
      <c r="G97" s="47">
        <v>2219.96</v>
      </c>
      <c r="H97" s="47"/>
      <c r="I97" s="47"/>
      <c r="J97" s="47">
        <v>27942.46</v>
      </c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24"/>
      <c r="W97" s="24"/>
      <c r="X97" s="24"/>
      <c r="Y97" s="24"/>
      <c r="Z97" s="24"/>
    </row>
    <row r="98" spans="1:26" ht="24">
      <c r="A98" s="44"/>
      <c r="B98" s="45" t="s">
        <v>98</v>
      </c>
      <c r="C98" s="46" t="s">
        <v>36</v>
      </c>
      <c r="D98" s="47"/>
      <c r="E98" s="48"/>
      <c r="F98" s="47"/>
      <c r="G98" s="47">
        <v>1280.75</v>
      </c>
      <c r="H98" s="47"/>
      <c r="I98" s="47"/>
      <c r="J98" s="47">
        <v>16120.65</v>
      </c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24"/>
      <c r="W98" s="24"/>
      <c r="X98" s="24"/>
      <c r="Y98" s="24"/>
      <c r="Z98" s="24"/>
    </row>
    <row r="99" spans="1:26">
      <c r="A99" s="44"/>
      <c r="B99" s="45" t="s">
        <v>37</v>
      </c>
      <c r="C99" s="46" t="s">
        <v>38</v>
      </c>
      <c r="D99" s="47"/>
      <c r="E99" s="48"/>
      <c r="F99" s="47"/>
      <c r="G99" s="47">
        <v>19031.18</v>
      </c>
      <c r="H99" s="47"/>
      <c r="I99" s="47"/>
      <c r="J99" s="47">
        <v>131964.41</v>
      </c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24"/>
      <c r="W99" s="24"/>
      <c r="X99" s="24"/>
      <c r="Y99" s="24"/>
      <c r="Z99" s="24"/>
    </row>
    <row r="100" spans="1:26" ht="17.850000000000001" customHeight="1">
      <c r="A100" s="73" t="s">
        <v>99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24"/>
      <c r="W100" s="24"/>
      <c r="X100" s="24"/>
      <c r="Y100" s="24"/>
      <c r="Z100" s="24"/>
    </row>
    <row r="101" spans="1:26" ht="60">
      <c r="A101" s="39">
        <v>19</v>
      </c>
      <c r="B101" s="40" t="s">
        <v>26</v>
      </c>
      <c r="C101" s="41">
        <v>0.2</v>
      </c>
      <c r="D101" s="42">
        <v>10637.31</v>
      </c>
      <c r="E101" s="43" t="s">
        <v>27</v>
      </c>
      <c r="F101" s="42" t="s">
        <v>28</v>
      </c>
      <c r="G101" s="42">
        <v>2127.46</v>
      </c>
      <c r="H101" s="42" t="s">
        <v>100</v>
      </c>
      <c r="I101" s="42" t="s">
        <v>101</v>
      </c>
      <c r="J101" s="42">
        <v>12041.27</v>
      </c>
      <c r="K101" s="43" t="s">
        <v>102</v>
      </c>
      <c r="L101" s="43"/>
      <c r="M101" s="43"/>
      <c r="N101" s="43"/>
      <c r="O101" s="43"/>
      <c r="P101" s="43"/>
      <c r="Q101" s="43"/>
      <c r="R101" s="43"/>
      <c r="S101" s="43"/>
      <c r="T101" s="43"/>
      <c r="U101" s="43" t="s">
        <v>103</v>
      </c>
      <c r="V101" s="24"/>
      <c r="W101" s="24"/>
      <c r="X101" s="24"/>
      <c r="Y101" s="24"/>
      <c r="Z101" s="24"/>
    </row>
    <row r="102" spans="1:26" ht="24">
      <c r="A102" s="44"/>
      <c r="B102" s="45" t="s">
        <v>104</v>
      </c>
      <c r="C102" s="46" t="s">
        <v>34</v>
      </c>
      <c r="D102" s="47"/>
      <c r="E102" s="48"/>
      <c r="F102" s="47"/>
      <c r="G102" s="47">
        <v>304.11</v>
      </c>
      <c r="H102" s="47"/>
      <c r="I102" s="47"/>
      <c r="J102" s="47">
        <v>3827.74</v>
      </c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24"/>
      <c r="W102" s="24"/>
      <c r="X102" s="24"/>
      <c r="Y102" s="24"/>
      <c r="Z102" s="24"/>
    </row>
    <row r="103" spans="1:26" ht="24">
      <c r="A103" s="44"/>
      <c r="B103" s="45" t="s">
        <v>105</v>
      </c>
      <c r="C103" s="46" t="s">
        <v>36</v>
      </c>
      <c r="D103" s="47"/>
      <c r="E103" s="48"/>
      <c r="F103" s="47"/>
      <c r="G103" s="47">
        <v>175.45</v>
      </c>
      <c r="H103" s="47"/>
      <c r="I103" s="47"/>
      <c r="J103" s="47">
        <v>2208.31</v>
      </c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24"/>
      <c r="W103" s="24"/>
      <c r="X103" s="24"/>
      <c r="Y103" s="24"/>
      <c r="Z103" s="24"/>
    </row>
    <row r="104" spans="1:26">
      <c r="A104" s="44"/>
      <c r="B104" s="45" t="s">
        <v>37</v>
      </c>
      <c r="C104" s="46" t="s">
        <v>38</v>
      </c>
      <c r="D104" s="47"/>
      <c r="E104" s="48"/>
      <c r="F104" s="47"/>
      <c r="G104" s="47">
        <v>2607.02</v>
      </c>
      <c r="H104" s="47"/>
      <c r="I104" s="47"/>
      <c r="J104" s="47">
        <v>18077.32</v>
      </c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24"/>
      <c r="W104" s="24"/>
      <c r="X104" s="24"/>
      <c r="Y104" s="24"/>
      <c r="Z104" s="24"/>
    </row>
    <row r="105" spans="1:26" ht="17.850000000000001" customHeight="1">
      <c r="A105" s="73" t="s">
        <v>106</v>
      </c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24"/>
      <c r="W105" s="24"/>
      <c r="X105" s="24"/>
      <c r="Y105" s="24"/>
      <c r="Z105" s="24"/>
    </row>
    <row r="106" spans="1:26" ht="60">
      <c r="A106" s="39">
        <v>20</v>
      </c>
      <c r="B106" s="40" t="s">
        <v>26</v>
      </c>
      <c r="C106" s="41">
        <v>1.1499999999999999</v>
      </c>
      <c r="D106" s="42">
        <v>10637.31</v>
      </c>
      <c r="E106" s="43" t="s">
        <v>27</v>
      </c>
      <c r="F106" s="42" t="s">
        <v>28</v>
      </c>
      <c r="G106" s="42">
        <v>12232.91</v>
      </c>
      <c r="H106" s="42" t="s">
        <v>107</v>
      </c>
      <c r="I106" s="42" t="s">
        <v>108</v>
      </c>
      <c r="J106" s="42">
        <v>69237.33</v>
      </c>
      <c r="K106" s="43" t="s">
        <v>109</v>
      </c>
      <c r="L106" s="43"/>
      <c r="M106" s="43"/>
      <c r="N106" s="43"/>
      <c r="O106" s="43"/>
      <c r="P106" s="43"/>
      <c r="Q106" s="43"/>
      <c r="R106" s="43"/>
      <c r="S106" s="43"/>
      <c r="T106" s="43"/>
      <c r="U106" s="43" t="s">
        <v>110</v>
      </c>
      <c r="V106" s="24"/>
      <c r="W106" s="24"/>
      <c r="X106" s="24"/>
      <c r="Y106" s="24"/>
      <c r="Z106" s="24"/>
    </row>
    <row r="107" spans="1:26" ht="24">
      <c r="A107" s="44"/>
      <c r="B107" s="45" t="s">
        <v>111</v>
      </c>
      <c r="C107" s="46" t="s">
        <v>34</v>
      </c>
      <c r="D107" s="47"/>
      <c r="E107" s="48"/>
      <c r="F107" s="47"/>
      <c r="G107" s="47">
        <v>1748.6</v>
      </c>
      <c r="H107" s="47"/>
      <c r="I107" s="47"/>
      <c r="J107" s="47">
        <v>22009.48</v>
      </c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24"/>
      <c r="W107" s="24"/>
      <c r="X107" s="24"/>
      <c r="Y107" s="24"/>
      <c r="Z107" s="24"/>
    </row>
    <row r="108" spans="1:26" ht="24">
      <c r="A108" s="44"/>
      <c r="B108" s="45" t="s">
        <v>112</v>
      </c>
      <c r="C108" s="46" t="s">
        <v>36</v>
      </c>
      <c r="D108" s="47"/>
      <c r="E108" s="48"/>
      <c r="F108" s="47"/>
      <c r="G108" s="47">
        <v>1008.81</v>
      </c>
      <c r="H108" s="47"/>
      <c r="I108" s="47"/>
      <c r="J108" s="47">
        <v>12697.78</v>
      </c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24"/>
      <c r="W108" s="24"/>
      <c r="X108" s="24"/>
      <c r="Y108" s="24"/>
      <c r="Z108" s="24"/>
    </row>
    <row r="109" spans="1:26">
      <c r="A109" s="44"/>
      <c r="B109" s="45" t="s">
        <v>37</v>
      </c>
      <c r="C109" s="46" t="s">
        <v>38</v>
      </c>
      <c r="D109" s="47"/>
      <c r="E109" s="48"/>
      <c r="F109" s="47"/>
      <c r="G109" s="47">
        <v>14990.32</v>
      </c>
      <c r="H109" s="47"/>
      <c r="I109" s="47"/>
      <c r="J109" s="47">
        <v>103944.59</v>
      </c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24"/>
      <c r="W109" s="24"/>
      <c r="X109" s="24"/>
      <c r="Y109" s="24"/>
      <c r="Z109" s="24"/>
    </row>
    <row r="110" spans="1:26" ht="17.850000000000001" customHeight="1">
      <c r="A110" s="73" t="s">
        <v>113</v>
      </c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24"/>
      <c r="W110" s="24"/>
      <c r="X110" s="24"/>
      <c r="Y110" s="24"/>
      <c r="Z110" s="24"/>
    </row>
    <row r="111" spans="1:26" ht="60">
      <c r="A111" s="39">
        <v>21</v>
      </c>
      <c r="B111" s="40" t="s">
        <v>26</v>
      </c>
      <c r="C111" s="41">
        <v>0.46</v>
      </c>
      <c r="D111" s="42">
        <v>10637.31</v>
      </c>
      <c r="E111" s="43" t="s">
        <v>27</v>
      </c>
      <c r="F111" s="42" t="s">
        <v>28</v>
      </c>
      <c r="G111" s="42">
        <v>4893.16</v>
      </c>
      <c r="H111" s="42" t="s">
        <v>114</v>
      </c>
      <c r="I111" s="42" t="s">
        <v>115</v>
      </c>
      <c r="J111" s="42">
        <v>27694.93</v>
      </c>
      <c r="K111" s="43" t="s">
        <v>116</v>
      </c>
      <c r="L111" s="43"/>
      <c r="M111" s="43"/>
      <c r="N111" s="43"/>
      <c r="O111" s="43"/>
      <c r="P111" s="43"/>
      <c r="Q111" s="43"/>
      <c r="R111" s="43"/>
      <c r="S111" s="43"/>
      <c r="T111" s="43"/>
      <c r="U111" s="43" t="s">
        <v>117</v>
      </c>
      <c r="V111" s="24"/>
      <c r="W111" s="24"/>
      <c r="X111" s="24"/>
      <c r="Y111" s="24"/>
      <c r="Z111" s="24"/>
    </row>
    <row r="112" spans="1:26" ht="24">
      <c r="A112" s="44"/>
      <c r="B112" s="45" t="s">
        <v>118</v>
      </c>
      <c r="C112" s="46" t="s">
        <v>34</v>
      </c>
      <c r="D112" s="47"/>
      <c r="E112" s="48"/>
      <c r="F112" s="47"/>
      <c r="G112" s="47">
        <v>699.44</v>
      </c>
      <c r="H112" s="47"/>
      <c r="I112" s="47"/>
      <c r="J112" s="47">
        <v>8803.7900000000009</v>
      </c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24"/>
      <c r="W112" s="24"/>
      <c r="X112" s="24"/>
      <c r="Y112" s="24"/>
      <c r="Z112" s="24"/>
    </row>
    <row r="113" spans="1:26" ht="24">
      <c r="A113" s="44"/>
      <c r="B113" s="45" t="s">
        <v>119</v>
      </c>
      <c r="C113" s="46" t="s">
        <v>36</v>
      </c>
      <c r="D113" s="47"/>
      <c r="E113" s="48"/>
      <c r="F113" s="47"/>
      <c r="G113" s="47">
        <v>403.52</v>
      </c>
      <c r="H113" s="47"/>
      <c r="I113" s="47"/>
      <c r="J113" s="47">
        <v>5079.1099999999997</v>
      </c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24"/>
      <c r="W113" s="24"/>
      <c r="X113" s="24"/>
      <c r="Y113" s="24"/>
      <c r="Z113" s="24"/>
    </row>
    <row r="114" spans="1:26">
      <c r="A114" s="44"/>
      <c r="B114" s="45" t="s">
        <v>37</v>
      </c>
      <c r="C114" s="46" t="s">
        <v>38</v>
      </c>
      <c r="D114" s="47"/>
      <c r="E114" s="48"/>
      <c r="F114" s="47"/>
      <c r="G114" s="47">
        <v>5996.12</v>
      </c>
      <c r="H114" s="47"/>
      <c r="I114" s="47"/>
      <c r="J114" s="47">
        <v>41577.83</v>
      </c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24"/>
      <c r="W114" s="24"/>
      <c r="X114" s="24"/>
      <c r="Y114" s="24"/>
      <c r="Z114" s="24"/>
    </row>
    <row r="115" spans="1:26" ht="17.850000000000001" customHeight="1">
      <c r="A115" s="73" t="s">
        <v>120</v>
      </c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24"/>
      <c r="W115" s="24"/>
      <c r="X115" s="24"/>
      <c r="Y115" s="24"/>
      <c r="Z115" s="24"/>
    </row>
    <row r="116" spans="1:26" ht="60">
      <c r="A116" s="39">
        <v>22</v>
      </c>
      <c r="B116" s="40" t="s">
        <v>26</v>
      </c>
      <c r="C116" s="41">
        <v>0.47</v>
      </c>
      <c r="D116" s="42">
        <v>10637.31</v>
      </c>
      <c r="E116" s="43" t="s">
        <v>27</v>
      </c>
      <c r="F116" s="42" t="s">
        <v>28</v>
      </c>
      <c r="G116" s="42">
        <v>4999.54</v>
      </c>
      <c r="H116" s="42" t="s">
        <v>121</v>
      </c>
      <c r="I116" s="42" t="s">
        <v>122</v>
      </c>
      <c r="J116" s="42">
        <v>28296.99</v>
      </c>
      <c r="K116" s="43" t="s">
        <v>123</v>
      </c>
      <c r="L116" s="43"/>
      <c r="M116" s="43"/>
      <c r="N116" s="43"/>
      <c r="O116" s="43"/>
      <c r="P116" s="43"/>
      <c r="Q116" s="43"/>
      <c r="R116" s="43"/>
      <c r="S116" s="43"/>
      <c r="T116" s="43"/>
      <c r="U116" s="43" t="s">
        <v>124</v>
      </c>
      <c r="V116" s="24"/>
      <c r="W116" s="24"/>
      <c r="X116" s="24"/>
      <c r="Y116" s="24"/>
      <c r="Z116" s="24"/>
    </row>
    <row r="117" spans="1:26" ht="24">
      <c r="A117" s="44"/>
      <c r="B117" s="45" t="s">
        <v>125</v>
      </c>
      <c r="C117" s="46" t="s">
        <v>34</v>
      </c>
      <c r="D117" s="47"/>
      <c r="E117" s="48"/>
      <c r="F117" s="47"/>
      <c r="G117" s="47">
        <v>714.64</v>
      </c>
      <c r="H117" s="47"/>
      <c r="I117" s="47"/>
      <c r="J117" s="47">
        <v>8995.18</v>
      </c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24"/>
      <c r="W117" s="24"/>
      <c r="X117" s="24"/>
      <c r="Y117" s="24"/>
      <c r="Z117" s="24"/>
    </row>
    <row r="118" spans="1:26" ht="24">
      <c r="A118" s="44"/>
      <c r="B118" s="45" t="s">
        <v>126</v>
      </c>
      <c r="C118" s="46" t="s">
        <v>36</v>
      </c>
      <c r="D118" s="47"/>
      <c r="E118" s="48"/>
      <c r="F118" s="47"/>
      <c r="G118" s="47">
        <v>412.29</v>
      </c>
      <c r="H118" s="47"/>
      <c r="I118" s="47"/>
      <c r="J118" s="47">
        <v>5189.53</v>
      </c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24"/>
      <c r="W118" s="24"/>
      <c r="X118" s="24"/>
      <c r="Y118" s="24"/>
      <c r="Z118" s="24"/>
    </row>
    <row r="119" spans="1:26">
      <c r="A119" s="44"/>
      <c r="B119" s="45" t="s">
        <v>37</v>
      </c>
      <c r="C119" s="46" t="s">
        <v>38</v>
      </c>
      <c r="D119" s="47"/>
      <c r="E119" s="48"/>
      <c r="F119" s="47"/>
      <c r="G119" s="47">
        <v>6126.47</v>
      </c>
      <c r="H119" s="47"/>
      <c r="I119" s="47"/>
      <c r="J119" s="47">
        <v>42481.7</v>
      </c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24"/>
      <c r="W119" s="24"/>
      <c r="X119" s="24"/>
      <c r="Y119" s="24"/>
      <c r="Z119" s="24"/>
    </row>
    <row r="120" spans="1:26" ht="17.850000000000001" customHeight="1">
      <c r="A120" s="73" t="s">
        <v>127</v>
      </c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24"/>
      <c r="W120" s="24"/>
      <c r="X120" s="24"/>
      <c r="Y120" s="24"/>
      <c r="Z120" s="24"/>
    </row>
    <row r="121" spans="1:26" ht="60">
      <c r="A121" s="39">
        <v>23</v>
      </c>
      <c r="B121" s="40" t="s">
        <v>26</v>
      </c>
      <c r="C121" s="41">
        <v>0.3</v>
      </c>
      <c r="D121" s="42">
        <v>10637.31</v>
      </c>
      <c r="E121" s="43" t="s">
        <v>27</v>
      </c>
      <c r="F121" s="42" t="s">
        <v>28</v>
      </c>
      <c r="G121" s="42">
        <v>3191.19</v>
      </c>
      <c r="H121" s="42" t="s">
        <v>76</v>
      </c>
      <c r="I121" s="42" t="s">
        <v>77</v>
      </c>
      <c r="J121" s="42">
        <v>18061.91</v>
      </c>
      <c r="K121" s="43" t="s">
        <v>78</v>
      </c>
      <c r="L121" s="43"/>
      <c r="M121" s="43"/>
      <c r="N121" s="43"/>
      <c r="O121" s="43"/>
      <c r="P121" s="43"/>
      <c r="Q121" s="43"/>
      <c r="R121" s="43"/>
      <c r="S121" s="43"/>
      <c r="T121" s="43"/>
      <c r="U121" s="43" t="s">
        <v>79</v>
      </c>
      <c r="V121" s="24"/>
      <c r="W121" s="24"/>
      <c r="X121" s="24"/>
      <c r="Y121" s="24"/>
      <c r="Z121" s="24"/>
    </row>
    <row r="122" spans="1:26" ht="24">
      <c r="A122" s="44"/>
      <c r="B122" s="45" t="s">
        <v>80</v>
      </c>
      <c r="C122" s="46" t="s">
        <v>34</v>
      </c>
      <c r="D122" s="47"/>
      <c r="E122" s="48"/>
      <c r="F122" s="47"/>
      <c r="G122" s="47">
        <v>456.15</v>
      </c>
      <c r="H122" s="47"/>
      <c r="I122" s="47"/>
      <c r="J122" s="47">
        <v>5741.6</v>
      </c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24"/>
      <c r="W122" s="24"/>
      <c r="X122" s="24"/>
      <c r="Y122" s="24"/>
      <c r="Z122" s="24"/>
    </row>
    <row r="123" spans="1:26" ht="24">
      <c r="A123" s="44"/>
      <c r="B123" s="45" t="s">
        <v>81</v>
      </c>
      <c r="C123" s="46" t="s">
        <v>36</v>
      </c>
      <c r="D123" s="47"/>
      <c r="E123" s="48"/>
      <c r="F123" s="47"/>
      <c r="G123" s="47">
        <v>263.17</v>
      </c>
      <c r="H123" s="47"/>
      <c r="I123" s="47"/>
      <c r="J123" s="47">
        <v>3312.46</v>
      </c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24"/>
      <c r="W123" s="24"/>
      <c r="X123" s="24"/>
      <c r="Y123" s="24"/>
      <c r="Z123" s="24"/>
    </row>
    <row r="124" spans="1:26">
      <c r="A124" s="44"/>
      <c r="B124" s="45" t="s">
        <v>37</v>
      </c>
      <c r="C124" s="46" t="s">
        <v>38</v>
      </c>
      <c r="D124" s="47"/>
      <c r="E124" s="48"/>
      <c r="F124" s="47"/>
      <c r="G124" s="47">
        <v>3910.51</v>
      </c>
      <c r="H124" s="47"/>
      <c r="I124" s="47"/>
      <c r="J124" s="47">
        <v>27115.97</v>
      </c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24"/>
      <c r="W124" s="24"/>
      <c r="X124" s="24"/>
      <c r="Y124" s="24"/>
      <c r="Z124" s="24"/>
    </row>
    <row r="125" spans="1:26" ht="17.850000000000001" customHeight="1">
      <c r="A125" s="73" t="s">
        <v>128</v>
      </c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24"/>
      <c r="W125" s="24"/>
      <c r="X125" s="24"/>
      <c r="Y125" s="24"/>
      <c r="Z125" s="24"/>
    </row>
    <row r="126" spans="1:26" ht="60">
      <c r="A126" s="39">
        <v>24</v>
      </c>
      <c r="B126" s="40" t="s">
        <v>26</v>
      </c>
      <c r="C126" s="41">
        <v>0.3</v>
      </c>
      <c r="D126" s="42">
        <v>10637.31</v>
      </c>
      <c r="E126" s="43" t="s">
        <v>27</v>
      </c>
      <c r="F126" s="42" t="s">
        <v>28</v>
      </c>
      <c r="G126" s="42">
        <v>3191.19</v>
      </c>
      <c r="H126" s="42" t="s">
        <v>76</v>
      </c>
      <c r="I126" s="42" t="s">
        <v>77</v>
      </c>
      <c r="J126" s="42">
        <v>18061.91</v>
      </c>
      <c r="K126" s="43" t="s">
        <v>78</v>
      </c>
      <c r="L126" s="43"/>
      <c r="M126" s="43"/>
      <c r="N126" s="43"/>
      <c r="O126" s="43"/>
      <c r="P126" s="43"/>
      <c r="Q126" s="43"/>
      <c r="R126" s="43"/>
      <c r="S126" s="43"/>
      <c r="T126" s="43"/>
      <c r="U126" s="43" t="s">
        <v>79</v>
      </c>
      <c r="V126" s="24"/>
      <c r="W126" s="24"/>
      <c r="X126" s="24"/>
      <c r="Y126" s="24"/>
      <c r="Z126" s="24"/>
    </row>
    <row r="127" spans="1:26" ht="24">
      <c r="A127" s="44"/>
      <c r="B127" s="45" t="s">
        <v>80</v>
      </c>
      <c r="C127" s="46" t="s">
        <v>34</v>
      </c>
      <c r="D127" s="47"/>
      <c r="E127" s="48"/>
      <c r="F127" s="47"/>
      <c r="G127" s="47">
        <v>456.15</v>
      </c>
      <c r="H127" s="47"/>
      <c r="I127" s="47"/>
      <c r="J127" s="47">
        <v>5741.6</v>
      </c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24"/>
      <c r="W127" s="24"/>
      <c r="X127" s="24"/>
      <c r="Y127" s="24"/>
      <c r="Z127" s="24"/>
    </row>
    <row r="128" spans="1:26" ht="24">
      <c r="A128" s="44"/>
      <c r="B128" s="45" t="s">
        <v>81</v>
      </c>
      <c r="C128" s="46" t="s">
        <v>36</v>
      </c>
      <c r="D128" s="47"/>
      <c r="E128" s="48"/>
      <c r="F128" s="47"/>
      <c r="G128" s="47">
        <v>263.17</v>
      </c>
      <c r="H128" s="47"/>
      <c r="I128" s="47"/>
      <c r="J128" s="47">
        <v>3312.46</v>
      </c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24"/>
      <c r="W128" s="24"/>
      <c r="X128" s="24"/>
      <c r="Y128" s="24"/>
      <c r="Z128" s="24"/>
    </row>
    <row r="129" spans="1:26">
      <c r="A129" s="44"/>
      <c r="B129" s="45" t="s">
        <v>37</v>
      </c>
      <c r="C129" s="46" t="s">
        <v>38</v>
      </c>
      <c r="D129" s="47"/>
      <c r="E129" s="48"/>
      <c r="F129" s="47"/>
      <c r="G129" s="47">
        <v>3910.51</v>
      </c>
      <c r="H129" s="47"/>
      <c r="I129" s="47"/>
      <c r="J129" s="47">
        <v>27115.97</v>
      </c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24"/>
      <c r="W129" s="24"/>
      <c r="X129" s="24"/>
      <c r="Y129" s="24"/>
      <c r="Z129" s="24"/>
    </row>
    <row r="130" spans="1:26" ht="17.850000000000001" customHeight="1">
      <c r="A130" s="73" t="s">
        <v>129</v>
      </c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24"/>
      <c r="W130" s="24"/>
      <c r="X130" s="24"/>
      <c r="Y130" s="24"/>
      <c r="Z130" s="24"/>
    </row>
    <row r="131" spans="1:26" ht="60">
      <c r="A131" s="39">
        <v>25</v>
      </c>
      <c r="B131" s="40" t="s">
        <v>26</v>
      </c>
      <c r="C131" s="41">
        <v>0.81</v>
      </c>
      <c r="D131" s="42">
        <v>10637.31</v>
      </c>
      <c r="E131" s="43" t="s">
        <v>27</v>
      </c>
      <c r="F131" s="42" t="s">
        <v>28</v>
      </c>
      <c r="G131" s="42">
        <v>8616.2199999999993</v>
      </c>
      <c r="H131" s="42" t="s">
        <v>130</v>
      </c>
      <c r="I131" s="42" t="s">
        <v>131</v>
      </c>
      <c r="J131" s="42">
        <v>48767.16</v>
      </c>
      <c r="K131" s="43" t="s">
        <v>132</v>
      </c>
      <c r="L131" s="43"/>
      <c r="M131" s="43"/>
      <c r="N131" s="43"/>
      <c r="O131" s="43"/>
      <c r="P131" s="43"/>
      <c r="Q131" s="43"/>
      <c r="R131" s="43"/>
      <c r="S131" s="43"/>
      <c r="T131" s="43"/>
      <c r="U131" s="43" t="s">
        <v>133</v>
      </c>
      <c r="V131" s="24"/>
      <c r="W131" s="24"/>
      <c r="X131" s="24"/>
      <c r="Y131" s="24"/>
      <c r="Z131" s="24"/>
    </row>
    <row r="132" spans="1:26" ht="24">
      <c r="A132" s="44"/>
      <c r="B132" s="45" t="s">
        <v>134</v>
      </c>
      <c r="C132" s="46" t="s">
        <v>34</v>
      </c>
      <c r="D132" s="47"/>
      <c r="E132" s="48"/>
      <c r="F132" s="47"/>
      <c r="G132" s="47">
        <v>1231.6199999999999</v>
      </c>
      <c r="H132" s="47"/>
      <c r="I132" s="47"/>
      <c r="J132" s="47">
        <v>15502.32</v>
      </c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24"/>
      <c r="W132" s="24"/>
      <c r="X132" s="24"/>
      <c r="Y132" s="24"/>
      <c r="Z132" s="24"/>
    </row>
    <row r="133" spans="1:26" ht="24">
      <c r="A133" s="44"/>
      <c r="B133" s="45" t="s">
        <v>135</v>
      </c>
      <c r="C133" s="46" t="s">
        <v>36</v>
      </c>
      <c r="D133" s="47"/>
      <c r="E133" s="48"/>
      <c r="F133" s="47"/>
      <c r="G133" s="47">
        <v>710.55</v>
      </c>
      <c r="H133" s="47"/>
      <c r="I133" s="47"/>
      <c r="J133" s="47">
        <v>8943.65</v>
      </c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24"/>
      <c r="W133" s="24"/>
      <c r="X133" s="24"/>
      <c r="Y133" s="24"/>
      <c r="Z133" s="24"/>
    </row>
    <row r="134" spans="1:26">
      <c r="A134" s="44"/>
      <c r="B134" s="45" t="s">
        <v>37</v>
      </c>
      <c r="C134" s="46" t="s">
        <v>38</v>
      </c>
      <c r="D134" s="47"/>
      <c r="E134" s="48"/>
      <c r="F134" s="47"/>
      <c r="G134" s="47">
        <v>10558.39</v>
      </c>
      <c r="H134" s="47"/>
      <c r="I134" s="47"/>
      <c r="J134" s="47">
        <v>73213.13</v>
      </c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24"/>
      <c r="W134" s="24"/>
      <c r="X134" s="24"/>
      <c r="Y134" s="24"/>
      <c r="Z134" s="24"/>
    </row>
    <row r="135" spans="1:26" ht="17.850000000000001" customHeight="1">
      <c r="A135" s="73" t="s">
        <v>136</v>
      </c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24"/>
      <c r="W135" s="24"/>
      <c r="X135" s="24"/>
      <c r="Y135" s="24"/>
      <c r="Z135" s="24"/>
    </row>
    <row r="136" spans="1:26" ht="60">
      <c r="A136" s="39">
        <v>26</v>
      </c>
      <c r="B136" s="40" t="s">
        <v>26</v>
      </c>
      <c r="C136" s="41">
        <v>0.65</v>
      </c>
      <c r="D136" s="42">
        <v>10637.31</v>
      </c>
      <c r="E136" s="43" t="s">
        <v>27</v>
      </c>
      <c r="F136" s="42" t="s">
        <v>28</v>
      </c>
      <c r="G136" s="42">
        <v>6914.25</v>
      </c>
      <c r="H136" s="42" t="s">
        <v>137</v>
      </c>
      <c r="I136" s="42" t="s">
        <v>138</v>
      </c>
      <c r="J136" s="42">
        <v>39134.14</v>
      </c>
      <c r="K136" s="43" t="s">
        <v>139</v>
      </c>
      <c r="L136" s="43"/>
      <c r="M136" s="43"/>
      <c r="N136" s="43"/>
      <c r="O136" s="43"/>
      <c r="P136" s="43"/>
      <c r="Q136" s="43"/>
      <c r="R136" s="43"/>
      <c r="S136" s="43"/>
      <c r="T136" s="43"/>
      <c r="U136" s="43" t="s">
        <v>140</v>
      </c>
      <c r="V136" s="24"/>
      <c r="W136" s="24"/>
      <c r="X136" s="24"/>
      <c r="Y136" s="24"/>
      <c r="Z136" s="24"/>
    </row>
    <row r="137" spans="1:26" ht="24">
      <c r="A137" s="44"/>
      <c r="B137" s="45" t="s">
        <v>141</v>
      </c>
      <c r="C137" s="46" t="s">
        <v>34</v>
      </c>
      <c r="D137" s="47"/>
      <c r="E137" s="48"/>
      <c r="F137" s="47"/>
      <c r="G137" s="47">
        <v>988.34</v>
      </c>
      <c r="H137" s="47"/>
      <c r="I137" s="47"/>
      <c r="J137" s="47">
        <v>12440.14</v>
      </c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24"/>
      <c r="W137" s="24"/>
      <c r="X137" s="24"/>
      <c r="Y137" s="24"/>
      <c r="Z137" s="24"/>
    </row>
    <row r="138" spans="1:26" ht="24">
      <c r="A138" s="44"/>
      <c r="B138" s="45" t="s">
        <v>142</v>
      </c>
      <c r="C138" s="46" t="s">
        <v>36</v>
      </c>
      <c r="D138" s="47"/>
      <c r="E138" s="48"/>
      <c r="F138" s="47"/>
      <c r="G138" s="47">
        <v>570.20000000000005</v>
      </c>
      <c r="H138" s="47"/>
      <c r="I138" s="47"/>
      <c r="J138" s="47">
        <v>7177</v>
      </c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24"/>
      <c r="W138" s="24"/>
      <c r="X138" s="24"/>
      <c r="Y138" s="24"/>
      <c r="Z138" s="24"/>
    </row>
    <row r="139" spans="1:26">
      <c r="A139" s="44"/>
      <c r="B139" s="45" t="s">
        <v>37</v>
      </c>
      <c r="C139" s="46" t="s">
        <v>38</v>
      </c>
      <c r="D139" s="47"/>
      <c r="E139" s="48"/>
      <c r="F139" s="47"/>
      <c r="G139" s="47">
        <v>8472.7900000000009</v>
      </c>
      <c r="H139" s="47"/>
      <c r="I139" s="47"/>
      <c r="J139" s="47">
        <v>58751.28</v>
      </c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24"/>
      <c r="W139" s="24"/>
      <c r="X139" s="24"/>
      <c r="Y139" s="24"/>
      <c r="Z139" s="24"/>
    </row>
    <row r="140" spans="1:26" ht="17.850000000000001" customHeight="1">
      <c r="A140" s="73" t="s">
        <v>143</v>
      </c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24"/>
      <c r="W140" s="24"/>
      <c r="X140" s="24"/>
      <c r="Y140" s="24"/>
      <c r="Z140" s="24"/>
    </row>
    <row r="141" spans="1:26" ht="60">
      <c r="A141" s="39">
        <v>27</v>
      </c>
      <c r="B141" s="40" t="s">
        <v>26</v>
      </c>
      <c r="C141" s="41">
        <v>0.25</v>
      </c>
      <c r="D141" s="42">
        <v>10637.31</v>
      </c>
      <c r="E141" s="43" t="s">
        <v>27</v>
      </c>
      <c r="F141" s="42" t="s">
        <v>28</v>
      </c>
      <c r="G141" s="42">
        <v>2659.33</v>
      </c>
      <c r="H141" s="42" t="s">
        <v>68</v>
      </c>
      <c r="I141" s="42" t="s">
        <v>69</v>
      </c>
      <c r="J141" s="42">
        <v>15051.59</v>
      </c>
      <c r="K141" s="43" t="s">
        <v>70</v>
      </c>
      <c r="L141" s="43"/>
      <c r="M141" s="43"/>
      <c r="N141" s="43"/>
      <c r="O141" s="43"/>
      <c r="P141" s="43"/>
      <c r="Q141" s="43"/>
      <c r="R141" s="43"/>
      <c r="S141" s="43"/>
      <c r="T141" s="43"/>
      <c r="U141" s="43" t="s">
        <v>71</v>
      </c>
      <c r="V141" s="24"/>
      <c r="W141" s="24"/>
      <c r="X141" s="24"/>
      <c r="Y141" s="24"/>
      <c r="Z141" s="24"/>
    </row>
    <row r="142" spans="1:26" ht="24">
      <c r="A142" s="44"/>
      <c r="B142" s="45" t="s">
        <v>72</v>
      </c>
      <c r="C142" s="46" t="s">
        <v>34</v>
      </c>
      <c r="D142" s="47"/>
      <c r="E142" s="48"/>
      <c r="F142" s="47"/>
      <c r="G142" s="47">
        <v>380.13</v>
      </c>
      <c r="H142" s="47"/>
      <c r="I142" s="47"/>
      <c r="J142" s="47">
        <v>4784.67</v>
      </c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24"/>
      <c r="W142" s="24"/>
      <c r="X142" s="24"/>
      <c r="Y142" s="24"/>
      <c r="Z142" s="24"/>
    </row>
    <row r="143" spans="1:26" ht="24">
      <c r="A143" s="44"/>
      <c r="B143" s="45" t="s">
        <v>73</v>
      </c>
      <c r="C143" s="46" t="s">
        <v>36</v>
      </c>
      <c r="D143" s="47"/>
      <c r="E143" s="48"/>
      <c r="F143" s="47"/>
      <c r="G143" s="47">
        <v>219.31</v>
      </c>
      <c r="H143" s="47"/>
      <c r="I143" s="47"/>
      <c r="J143" s="47">
        <v>2760.38</v>
      </c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24"/>
      <c r="W143" s="24"/>
      <c r="X143" s="24"/>
      <c r="Y143" s="24"/>
      <c r="Z143" s="24"/>
    </row>
    <row r="144" spans="1:26">
      <c r="A144" s="49"/>
      <c r="B144" s="50" t="s">
        <v>37</v>
      </c>
      <c r="C144" s="51" t="s">
        <v>38</v>
      </c>
      <c r="D144" s="52"/>
      <c r="E144" s="53"/>
      <c r="F144" s="52"/>
      <c r="G144" s="52">
        <v>3258.77</v>
      </c>
      <c r="H144" s="52"/>
      <c r="I144" s="52"/>
      <c r="J144" s="52">
        <v>22596.639999999999</v>
      </c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24"/>
      <c r="W144" s="24"/>
      <c r="X144" s="24"/>
      <c r="Y144" s="24"/>
      <c r="Z144" s="24"/>
    </row>
    <row r="145" spans="1:26" ht="36">
      <c r="A145" s="71" t="s">
        <v>144</v>
      </c>
      <c r="B145" s="72"/>
      <c r="C145" s="72"/>
      <c r="D145" s="72"/>
      <c r="E145" s="72"/>
      <c r="F145" s="72"/>
      <c r="G145" s="54">
        <v>103394.64</v>
      </c>
      <c r="H145" s="54" t="s">
        <v>145</v>
      </c>
      <c r="I145" s="54" t="s">
        <v>146</v>
      </c>
      <c r="J145" s="54">
        <v>585205.9</v>
      </c>
      <c r="K145" s="54" t="s">
        <v>147</v>
      </c>
      <c r="L145" s="54"/>
      <c r="M145" s="54"/>
      <c r="N145" s="54"/>
      <c r="O145" s="54"/>
      <c r="P145" s="54"/>
      <c r="Q145" s="54"/>
      <c r="R145" s="54"/>
      <c r="S145" s="54"/>
      <c r="T145" s="54"/>
      <c r="U145" s="54" t="s">
        <v>148</v>
      </c>
      <c r="V145" s="24"/>
      <c r="W145" s="24"/>
      <c r="X145" s="24"/>
      <c r="Y145" s="24"/>
      <c r="Z145" s="24"/>
    </row>
    <row r="146" spans="1:26">
      <c r="A146" s="71" t="s">
        <v>149</v>
      </c>
      <c r="B146" s="72"/>
      <c r="C146" s="72"/>
      <c r="D146" s="72"/>
      <c r="E146" s="72"/>
      <c r="F146" s="72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24"/>
      <c r="W146" s="24"/>
      <c r="X146" s="24"/>
      <c r="Y146" s="24"/>
      <c r="Z146" s="24"/>
    </row>
    <row r="147" spans="1:26">
      <c r="A147" s="71" t="s">
        <v>150</v>
      </c>
      <c r="B147" s="72"/>
      <c r="C147" s="72"/>
      <c r="D147" s="72"/>
      <c r="E147" s="72"/>
      <c r="F147" s="72"/>
      <c r="G147" s="54">
        <v>14211</v>
      </c>
      <c r="H147" s="54"/>
      <c r="I147" s="54"/>
      <c r="J147" s="54">
        <v>178872.97</v>
      </c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24"/>
      <c r="W147" s="24"/>
      <c r="X147" s="24"/>
      <c r="Y147" s="24"/>
      <c r="Z147" s="24"/>
    </row>
    <row r="148" spans="1:26">
      <c r="A148" s="71" t="s">
        <v>151</v>
      </c>
      <c r="B148" s="72"/>
      <c r="C148" s="72"/>
      <c r="D148" s="72"/>
      <c r="E148" s="72"/>
      <c r="F148" s="72"/>
      <c r="G148" s="54">
        <v>84161.62</v>
      </c>
      <c r="H148" s="54"/>
      <c r="I148" s="54"/>
      <c r="J148" s="54">
        <v>380254.06</v>
      </c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24"/>
      <c r="W148" s="24"/>
      <c r="X148" s="24"/>
      <c r="Y148" s="24"/>
      <c r="Z148" s="24"/>
    </row>
    <row r="149" spans="1:26">
      <c r="A149" s="71" t="s">
        <v>152</v>
      </c>
      <c r="B149" s="72"/>
      <c r="C149" s="72"/>
      <c r="D149" s="72"/>
      <c r="E149" s="72"/>
      <c r="F149" s="72"/>
      <c r="G149" s="54">
        <v>5973.01</v>
      </c>
      <c r="H149" s="54"/>
      <c r="I149" s="54"/>
      <c r="J149" s="54">
        <v>38047.4</v>
      </c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24"/>
      <c r="W149" s="24"/>
      <c r="X149" s="24"/>
      <c r="Y149" s="24"/>
      <c r="Z149" s="24"/>
    </row>
    <row r="150" spans="1:26">
      <c r="A150" s="77" t="s">
        <v>153</v>
      </c>
      <c r="B150" s="78"/>
      <c r="C150" s="78"/>
      <c r="D150" s="78"/>
      <c r="E150" s="78"/>
      <c r="F150" s="78"/>
      <c r="G150" s="55">
        <v>14779.44</v>
      </c>
      <c r="H150" s="55"/>
      <c r="I150" s="55"/>
      <c r="J150" s="55">
        <v>186027.89</v>
      </c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24"/>
      <c r="W150" s="24"/>
      <c r="X150" s="24"/>
      <c r="Y150" s="24"/>
      <c r="Z150" s="24"/>
    </row>
    <row r="151" spans="1:26">
      <c r="A151" s="77" t="s">
        <v>154</v>
      </c>
      <c r="B151" s="78"/>
      <c r="C151" s="78"/>
      <c r="D151" s="78"/>
      <c r="E151" s="78"/>
      <c r="F151" s="78"/>
      <c r="G151" s="55">
        <v>8526.6</v>
      </c>
      <c r="H151" s="55"/>
      <c r="I151" s="55"/>
      <c r="J151" s="55">
        <v>107323.78</v>
      </c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24"/>
      <c r="W151" s="24"/>
      <c r="X151" s="24"/>
      <c r="Y151" s="24"/>
      <c r="Z151" s="24"/>
    </row>
    <row r="152" spans="1:26">
      <c r="A152" s="77" t="s">
        <v>155</v>
      </c>
      <c r="B152" s="78"/>
      <c r="C152" s="78"/>
      <c r="D152" s="78"/>
      <c r="E152" s="78"/>
      <c r="F152" s="78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24"/>
      <c r="W152" s="24"/>
      <c r="X152" s="24"/>
      <c r="Y152" s="24"/>
      <c r="Z152" s="24"/>
    </row>
    <row r="153" spans="1:26">
      <c r="A153" s="71" t="s">
        <v>156</v>
      </c>
      <c r="B153" s="72"/>
      <c r="C153" s="72"/>
      <c r="D153" s="72"/>
      <c r="E153" s="72"/>
      <c r="F153" s="72"/>
      <c r="G153" s="54">
        <v>126700.68</v>
      </c>
      <c r="H153" s="54"/>
      <c r="I153" s="54"/>
      <c r="J153" s="54">
        <v>878557.57</v>
      </c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24"/>
      <c r="W153" s="24"/>
      <c r="X153" s="24"/>
      <c r="Y153" s="24"/>
      <c r="Z153" s="24"/>
    </row>
    <row r="154" spans="1:26">
      <c r="A154" s="71" t="s">
        <v>157</v>
      </c>
      <c r="B154" s="72"/>
      <c r="C154" s="72"/>
      <c r="D154" s="72"/>
      <c r="E154" s="72"/>
      <c r="F154" s="72"/>
      <c r="G154" s="54">
        <v>126700.68</v>
      </c>
      <c r="H154" s="54"/>
      <c r="I154" s="54"/>
      <c r="J154" s="54">
        <v>878557.57</v>
      </c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24"/>
      <c r="W154" s="24"/>
      <c r="X154" s="24"/>
      <c r="Y154" s="24"/>
      <c r="Z154" s="24"/>
    </row>
    <row r="155" spans="1:26">
      <c r="A155" s="71" t="s">
        <v>158</v>
      </c>
      <c r="B155" s="72"/>
      <c r="C155" s="72"/>
      <c r="D155" s="72"/>
      <c r="E155" s="72"/>
      <c r="F155" s="72"/>
      <c r="G155" s="54"/>
      <c r="H155" s="54"/>
      <c r="I155" s="54"/>
      <c r="J155" s="54">
        <v>158140.35999999999</v>
      </c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24"/>
      <c r="W155" s="24"/>
      <c r="X155" s="24"/>
      <c r="Y155" s="24"/>
      <c r="Z155" s="24"/>
    </row>
    <row r="156" spans="1:26">
      <c r="A156" s="77" t="s">
        <v>159</v>
      </c>
      <c r="B156" s="78"/>
      <c r="C156" s="78"/>
      <c r="D156" s="78"/>
      <c r="E156" s="78"/>
      <c r="F156" s="78"/>
      <c r="G156" s="55">
        <v>149506.79999999999</v>
      </c>
      <c r="H156" s="55"/>
      <c r="I156" s="55"/>
      <c r="J156" s="55">
        <v>1036697.93</v>
      </c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24"/>
      <c r="W156" s="24"/>
      <c r="X156" s="24"/>
      <c r="Y156" s="24"/>
      <c r="Z156" s="24"/>
    </row>
    <row r="157" spans="1:26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4"/>
      <c r="W157" s="24"/>
      <c r="X157" s="24"/>
      <c r="Y157" s="24"/>
      <c r="Z157" s="24"/>
    </row>
    <row r="158" spans="1:26">
      <c r="A158" s="25"/>
      <c r="B158" s="29" t="s">
        <v>22</v>
      </c>
      <c r="C158" s="30"/>
      <c r="D158" s="31"/>
      <c r="E158" s="31"/>
      <c r="F158" s="30"/>
      <c r="G158" s="32">
        <f>IF(ISBLANK(X25),"",ROUND(Y25/X25,2)*100)</f>
        <v>104</v>
      </c>
      <c r="H158" s="4"/>
      <c r="I158" s="4"/>
      <c r="J158" s="32">
        <f>IF(ISBLANK(X26),"",ROUND(Y26/X26,2)*100)</f>
        <v>104</v>
      </c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24"/>
      <c r="W158" s="24"/>
      <c r="X158" s="24"/>
      <c r="Y158" s="24"/>
      <c r="Z158" s="24"/>
    </row>
    <row r="159" spans="1:26">
      <c r="A159" s="25"/>
      <c r="B159" s="29" t="s">
        <v>23</v>
      </c>
      <c r="C159" s="30"/>
      <c r="D159" s="31"/>
      <c r="E159" s="31"/>
      <c r="F159" s="30"/>
      <c r="G159" s="20">
        <f>IF(ISBLANK(X25),"",ROUND(Z25/X25,2)*100)</f>
        <v>60</v>
      </c>
      <c r="H159" s="6"/>
      <c r="I159" s="6"/>
      <c r="J159" s="20">
        <f>IF(ISBLANK(X26),"",ROUND(Z26/X26,2)*100)</f>
        <v>60</v>
      </c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24"/>
      <c r="W159" s="24"/>
      <c r="X159" s="24"/>
      <c r="Y159" s="24"/>
      <c r="Z159" s="24"/>
    </row>
    <row r="160" spans="1:26">
      <c r="A160" s="5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24"/>
      <c r="W160" s="24"/>
      <c r="X160" s="24"/>
      <c r="Y160" s="24"/>
      <c r="Z160" s="24"/>
    </row>
    <row r="161" spans="1:26">
      <c r="A161" s="35" t="s">
        <v>165</v>
      </c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>
      <c r="A162" s="2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>
      <c r="A163" s="35" t="s">
        <v>166</v>
      </c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>
      <c r="A164" s="21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6"/>
      <c r="W164" s="6"/>
      <c r="X164" s="6"/>
      <c r="Y164" s="6"/>
      <c r="Z164" s="6"/>
    </row>
    <row r="165" spans="1:26">
      <c r="V165" s="26"/>
      <c r="W165" s="26"/>
      <c r="X165" s="26"/>
      <c r="Y165" s="26"/>
      <c r="Z165" s="26"/>
    </row>
  </sheetData>
  <mergeCells count="62">
    <mergeCell ref="A13:U13"/>
    <mergeCell ref="J2:AB2"/>
    <mergeCell ref="J3:AB3"/>
    <mergeCell ref="J5:AB5"/>
    <mergeCell ref="A153:F153"/>
    <mergeCell ref="A154:F154"/>
    <mergeCell ref="A146:F146"/>
    <mergeCell ref="A95:U95"/>
    <mergeCell ref="A100:U100"/>
    <mergeCell ref="A105:U105"/>
    <mergeCell ref="A110:U110"/>
    <mergeCell ref="A115:U115"/>
    <mergeCell ref="A120:U120"/>
    <mergeCell ref="A125:U125"/>
    <mergeCell ref="A130:U130"/>
    <mergeCell ref="A135:U135"/>
    <mergeCell ref="A140:U140"/>
    <mergeCell ref="A155:F155"/>
    <mergeCell ref="A156:F156"/>
    <mergeCell ref="A147:F147"/>
    <mergeCell ref="A148:F148"/>
    <mergeCell ref="A149:F149"/>
    <mergeCell ref="A150:F150"/>
    <mergeCell ref="A151:F151"/>
    <mergeCell ref="A152:F152"/>
    <mergeCell ref="A145:F145"/>
    <mergeCell ref="A90:U90"/>
    <mergeCell ref="A35:U35"/>
    <mergeCell ref="A40:U40"/>
    <mergeCell ref="A45:U45"/>
    <mergeCell ref="A50:U50"/>
    <mergeCell ref="A55:U55"/>
    <mergeCell ref="A60:U60"/>
    <mergeCell ref="A65:U65"/>
    <mergeCell ref="A70:U70"/>
    <mergeCell ref="A75:U75"/>
    <mergeCell ref="A80:U80"/>
    <mergeCell ref="A85:U85"/>
    <mergeCell ref="A14:U14"/>
    <mergeCell ref="A15:U15"/>
    <mergeCell ref="A19:U19"/>
    <mergeCell ref="J21:U21"/>
    <mergeCell ref="G21:I21"/>
    <mergeCell ref="A31:A33"/>
    <mergeCell ref="B31:B33"/>
    <mergeCell ref="C31:C33"/>
    <mergeCell ref="D31:F31"/>
    <mergeCell ref="D32:D33"/>
    <mergeCell ref="J31:U31"/>
    <mergeCell ref="G32:G33"/>
    <mergeCell ref="G26:H26"/>
    <mergeCell ref="J26:K26"/>
    <mergeCell ref="J32:J33"/>
    <mergeCell ref="G31:I31"/>
    <mergeCell ref="G25:H25"/>
    <mergeCell ref="J22:K22"/>
    <mergeCell ref="J25:K25"/>
    <mergeCell ref="G23:H23"/>
    <mergeCell ref="G24:H24"/>
    <mergeCell ref="J23:K23"/>
    <mergeCell ref="J24:K24"/>
    <mergeCell ref="G22:H22"/>
  </mergeCells>
  <phoneticPr fontId="2" type="noConversion"/>
  <pageMargins left="0.78740157480314965" right="0.39370078740157483" top="0.39370078740157483" bottom="0.39370078740157483" header="0.23622047244094491" footer="0.23622047244094491"/>
  <pageSetup paperSize="9" scale="63" fitToHeight="30000" orientation="landscape" r:id="rId1"/>
  <headerFooter alignWithMargins="0">
    <oddHeader>&amp;LГРАНД-Смета</oddHeader>
    <oddFooter>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Локальная смета</vt:lpstr>
      <vt:lpstr>'Локальная смета'!Заголовки_для_печати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User</cp:lastModifiedBy>
  <cp:lastPrinted>2018-05-14T09:51:04Z</cp:lastPrinted>
  <dcterms:created xsi:type="dcterms:W3CDTF">2003-01-28T12:33:10Z</dcterms:created>
  <dcterms:modified xsi:type="dcterms:W3CDTF">2018-05-14T09:51:09Z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