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" yWindow="420" windowWidth="15000" windowHeight="7350"/>
  </bookViews>
  <sheets>
    <sheet name="Мои данные" sheetId="1" r:id="rId1"/>
  </sheets>
  <definedNames>
    <definedName name="_xlnm.Print_Titles" localSheetId="0">'Мои данные'!$30:$30</definedName>
  </definedNames>
  <calcPr calcId="124519"/>
</workbook>
</file>

<file path=xl/calcChain.xml><?xml version="1.0" encoding="utf-8"?>
<calcChain xmlns="http://schemas.openxmlformats.org/spreadsheetml/2006/main">
  <c r="J96" i="1"/>
  <c r="G96"/>
  <c r="J95"/>
  <c r="G95"/>
  <c r="J22"/>
  <c r="G22"/>
  <c r="J21"/>
  <c r="G21"/>
  <c r="J20"/>
  <c r="G20"/>
  <c r="J19"/>
  <c r="G19"/>
  <c r="J18"/>
  <c r="G18"/>
</calcChain>
</file>

<file path=xl/comments1.xml><?xml version="1.0" encoding="utf-8"?>
<comments xmlns="http://schemas.openxmlformats.org/spreadsheetml/2006/main">
  <authors>
    <author>Пользователь</author>
    <author>Соседко А.Н.</author>
    <author>&lt;&gt;</author>
    <author>YuKazaeva</author>
    <author>Сергей</author>
    <author>Alex</author>
    <author>onikitina</author>
    <author>Max</author>
    <author>Alex Sosedko</author>
  </authors>
  <commentList>
    <comment ref="A4" authorId="0">
      <text>
        <r>
          <rPr>
            <b/>
            <sz val="8"/>
            <rFont val="Tahoma"/>
            <charset val="204"/>
          </rPr>
          <t>Титул::&lt;подпись 200 атрибут 950 текст&gt;  &lt;подпись 200 значение&gt;</t>
        </r>
      </text>
    </comment>
    <comment ref="H4" authorId="1">
      <text>
        <r>
          <rPr>
            <b/>
            <sz val="8"/>
            <rFont val="Tahoma"/>
            <charset val="204"/>
          </rPr>
          <t>Титул::&lt;подпись 210 атрибут 950 текст&gt;  &lt;подпись 210 значение&gt;</t>
        </r>
      </text>
    </comment>
    <comment ref="A5" authorId="0">
      <text>
        <r>
          <rPr>
            <b/>
            <sz val="8"/>
            <rFont val="Tahoma"/>
            <charset val="204"/>
          </rPr>
          <t>Титул::_________________ /&lt;подпись 200 атрибут 950 значение&gt;/</t>
        </r>
      </text>
    </comment>
    <comment ref="H5" authorId="1">
      <text>
        <r>
          <rPr>
            <b/>
            <sz val="8"/>
            <rFont val="Tahoma"/>
            <charset val="204"/>
          </rPr>
          <t>Титул::_________________ /&lt;подпись 210 атрибут 950 значение&gt;/</t>
        </r>
      </text>
    </comment>
    <comment ref="A9" authorId="2">
      <text>
        <r>
          <rPr>
            <b/>
            <sz val="8"/>
            <rFont val="Tahoma"/>
            <charset val="204"/>
          </rPr>
          <t>Титул::&lt;Наименование стройки&gt;</t>
        </r>
      </text>
    </comment>
    <comment ref="A11" authorId="3">
      <text>
        <r>
          <rPr>
            <b/>
            <sz val="8"/>
            <rFont val="Tahoma"/>
            <charset val="204"/>
          </rPr>
          <t>Титул::&lt;Наименование объекта&gt;</t>
        </r>
      </text>
    </comment>
    <comment ref="A12" authorId="4">
      <text>
        <r>
          <rPr>
            <sz val="8"/>
            <rFont val="Tahoma"/>
            <charset val="204"/>
          </rPr>
          <t>Титул::&lt;Индекс/ЛН локальной сметы&gt;</t>
        </r>
      </text>
    </comment>
    <comment ref="A14" authorId="4">
      <text>
        <r>
          <rPr>
            <sz val="8"/>
            <rFont val="Tahoma"/>
            <charset val="204"/>
          </rPr>
          <t>Титул::на &lt;Наименование локальной сметы&gt;</t>
        </r>
      </text>
    </comment>
    <comment ref="A15" authorId="4">
      <text>
        <r>
          <rPr>
            <sz val="8"/>
            <rFont val="Tahoma"/>
            <charset val="204"/>
          </rPr>
          <t>Титул::&lt;Основание&gt;</t>
        </r>
      </text>
    </comment>
    <comment ref="G18" authorId="5">
      <text>
        <r>
          <rPr>
            <b/>
            <sz val="8"/>
            <rFont val="Tahoma"/>
            <charset val="204"/>
          </rPr>
          <t>ИтогоБазЦ::=&lt;Итого по расчету&gt;/1000</t>
        </r>
      </text>
    </comment>
    <comment ref="J18" authorId="5">
      <text>
        <r>
          <rPr>
            <b/>
            <sz val="8"/>
            <rFont val="Tahoma"/>
            <charset val="204"/>
          </rPr>
          <t>ИтогоРесМет::=&lt;Итого по расчету&gt;/1000</t>
        </r>
      </text>
    </comment>
    <comment ref="G19" authorId="5">
      <text>
        <r>
          <rPr>
            <b/>
            <sz val="8"/>
            <rFont val="Tahoma"/>
            <charset val="204"/>
          </rPr>
          <t>ИтогоБазЦ::=&lt;Итого Оборудование&gt;/1000</t>
        </r>
      </text>
    </comment>
    <comment ref="J19" authorId="5">
      <text>
        <r>
          <rPr>
            <b/>
            <sz val="8"/>
            <rFont val="Tahoma"/>
            <charset val="204"/>
          </rPr>
          <t>ИтогоРесМет::=&lt;Итого Оборудование&gt;/1000</t>
        </r>
      </text>
    </comment>
    <comment ref="G20" authorId="5">
      <text>
        <r>
          <rPr>
            <b/>
            <sz val="8"/>
            <rFont val="Tahoma"/>
            <charset val="204"/>
          </rPr>
          <t>ИтогоБазЦ::=&lt;Итого Монтажные работы &gt;/1000</t>
        </r>
      </text>
    </comment>
    <comment ref="J20" authorId="5">
      <text>
        <r>
          <rPr>
            <b/>
            <sz val="8"/>
            <rFont val="Tahoma"/>
            <charset val="204"/>
          </rPr>
          <t>ИтогоРесМет::=&lt;Итого Монтажные работы &gt;/1000</t>
        </r>
      </text>
    </comment>
    <comment ref="V21" authorId="6">
      <text>
        <r>
          <rPr>
            <b/>
            <sz val="8"/>
            <rFont val="Tahoma"/>
            <charset val="204"/>
          </rPr>
          <t>ИтогоБазЦ::&lt;Итого ТЗ с коэф. к итогам&gt;</t>
        </r>
      </text>
    </comment>
    <comment ref="W21" authorId="6">
      <text>
        <r>
          <rPr>
            <b/>
            <sz val="8"/>
            <rFont val="Tahoma"/>
            <charset val="204"/>
          </rPr>
          <t>ИтогоРесМет::&lt;Итого ТЗ с коэф. к итогам&gt;</t>
        </r>
      </text>
    </comment>
    <comment ref="X21" authorId="5">
      <text>
        <r>
          <rPr>
            <b/>
            <sz val="8"/>
            <rFont val="Tahoma"/>
            <charset val="204"/>
          </rPr>
          <t>ИтогоБазЦ::&lt;Итого ФОТ&gt;</t>
        </r>
      </text>
    </comment>
    <comment ref="Y21" authorId="5">
      <text>
        <r>
          <rPr>
            <b/>
            <sz val="8"/>
            <rFont val="Tahoma"/>
            <charset val="204"/>
          </rPr>
          <t>ИтогоБазЦ::&lt;Итого НР&gt;</t>
        </r>
      </text>
    </comment>
    <comment ref="Z21" authorId="5">
      <text>
        <r>
          <rPr>
            <b/>
            <sz val="8"/>
            <rFont val="Tahoma"/>
            <charset val="204"/>
          </rPr>
          <t>ИтогоБазЦ::&lt;Итого СП&gt;</t>
        </r>
      </text>
    </comment>
    <comment ref="G22" authorId="5">
      <text>
        <r>
          <rPr>
            <b/>
            <sz val="8"/>
            <rFont val="Tahoma"/>
            <charset val="204"/>
          </rPr>
          <t>ИтогоБазЦ::=&lt;Итого ФОТ с индексами&gt;/1000</t>
        </r>
      </text>
    </comment>
    <comment ref="J22" authorId="5">
      <text>
        <r>
          <rPr>
            <b/>
            <sz val="8"/>
            <rFont val="Tahoma"/>
            <charset val="204"/>
          </rPr>
          <t>ИтогоРесМет::=&lt;Итого ФОТ с индексами&gt;/1000</t>
        </r>
      </text>
    </comment>
    <comment ref="V22" authorId="6">
      <text>
        <r>
          <rPr>
            <b/>
            <sz val="8"/>
            <rFont val="Tahoma"/>
            <charset val="204"/>
          </rPr>
          <t>ИтогоБазЦ::&lt;Итого ТЗМ с коэф. к итогам&gt;</t>
        </r>
      </text>
    </comment>
    <comment ref="W22" authorId="6">
      <text>
        <r>
          <rPr>
            <b/>
            <sz val="8"/>
            <rFont val="Tahoma"/>
            <charset val="204"/>
          </rPr>
          <t>ИтогоРесМет::&lt;Итого ТЗМ с коэф. к итогам&gt;</t>
        </r>
      </text>
    </comment>
    <comment ref="X22" authorId="5">
      <text>
        <r>
          <rPr>
            <b/>
            <sz val="8"/>
            <rFont val="Tahoma"/>
            <charset val="204"/>
          </rPr>
          <t>ИтогоРесМет::&lt;Итого ФОТ&gt;</t>
        </r>
      </text>
    </comment>
    <comment ref="Y22" authorId="5">
      <text>
        <r>
          <rPr>
            <b/>
            <sz val="8"/>
            <rFont val="Tahoma"/>
            <charset val="204"/>
          </rPr>
          <t>ИтогоРесМет::&lt;Итого НР&gt;</t>
        </r>
      </text>
    </comment>
    <comment ref="Z22" authorId="5">
      <text>
        <r>
          <rPr>
            <b/>
            <sz val="8"/>
            <rFont val="Tahoma"/>
            <charset val="204"/>
          </rPr>
          <t>ИтогоРесМет::&lt;Итого СП&gt;</t>
        </r>
      </text>
    </comment>
    <comment ref="A25" authorId="7">
      <text>
        <r>
          <rPr>
            <b/>
            <sz val="9"/>
            <rFont val="Tahoma"/>
            <charset val="204"/>
          </rPr>
          <t>Титул:: &lt;подпись 102 значение&gt;</t>
        </r>
      </text>
    </comment>
    <comment ref="L25" authorId="4">
      <text>
        <r>
          <rPr>
            <sz val="8"/>
            <rFont val="Tahoma"/>
            <charset val="204"/>
          </rPr>
          <t>Normal::&lt;Отчетный период (учет выполненных работ)&gt;</t>
        </r>
      </text>
    </comment>
    <comment ref="A30" authorId="4">
      <text>
        <r>
          <rPr>
            <sz val="8"/>
            <rFont val="Tahoma"/>
            <charset val="204"/>
          </rPr>
          <t>ЛокСмета::&lt;Номер позиции по смете&gt;</t>
        </r>
      </text>
    </comment>
    <comment ref="B30" authorId="4">
      <text>
        <r>
          <rPr>
            <sz val="8"/>
            <rFont val="Tahoma"/>
            <charset val="204"/>
          </rPr>
          <t>ЛокСмета::&lt;Обоснование (код) позиции&gt;_x000D_
&lt;Наименование (текстовая часть) расценки&gt;_x000D_
&lt;Обоснование коэффициентов&gt;_x000D_
&lt;Ед. измерения по расценке&gt;_x000D_
&lt;Формула расчета стоимости единицы&gt;_x000D_
&lt;Строка задания НР для рес.расч.&gt;_x000D_
&lt;Строка задания СП для рес.расч.&gt;</t>
        </r>
      </text>
    </comment>
    <comment ref="C30" authorId="4">
      <text>
        <r>
          <rPr>
            <sz val="8"/>
            <rFont val="Tahoma"/>
            <charset val="204"/>
          </rPr>
          <t>ЛокСмета::&lt;Количество всего (физ. объем) по позиции&gt;_x000D_
&lt;Формула расчета физ. объема&gt;_x000D_
&lt;Нормы НР 2001г. по позиции&gt;_x000D_
&lt;Нормы СП 2001г. по позиции&gt;</t>
        </r>
      </text>
    </comment>
    <comment ref="D30" authorId="8">
      <text>
        <r>
          <rPr>
            <b/>
            <sz val="8"/>
            <rFont val="Tahoma"/>
            <charset val="204"/>
          </rPr>
          <t>ЛокСмета::&lt;ПЗ по позиции на единицу в базисных ценах с учетом всех к-тов&gt;</t>
        </r>
      </text>
    </comment>
    <comment ref="E30" authorId="8">
      <text>
        <r>
          <rPr>
            <b/>
            <sz val="8"/>
            <rFont val="Tahoma"/>
            <charset val="204"/>
          </rPr>
          <t xml:space="preserve">ЛокСмета::&lt;ОЗП по позиции на единицу в базисных ценах с учетом всех к-тов&gt;_x000D_
______x000D_
&lt;МАТ по позиции на единицу в базисных ценах с учетом всех к-тов&gt;_x000D_
</t>
        </r>
      </text>
    </comment>
    <comment ref="F30" authorId="8">
      <text>
        <r>
          <rPr>
            <b/>
            <sz val="8"/>
            <rFont val="Tahoma"/>
            <charset val="204"/>
          </rPr>
          <t xml:space="preserve">ЛокСмета::&lt;ЭММ по позиции на единицу в базисных ценах с учетом всех к-тов&gt;_x000D_
______x000D_
&lt;ЗПМ по позиции на единицу в базисных ценах с учетом всех к-тов&gt;_x000D_
</t>
        </r>
      </text>
    </comment>
    <comment ref="G30" authorId="5">
      <text>
        <r>
          <rPr>
            <b/>
            <sz val="8"/>
            <rFont val="Tahoma"/>
            <charset val="204"/>
          </rPr>
          <t>ЛокСмета::&lt;ИТОГО ПЗ на физобъем по позиции в базисных ценах&gt;_x000D_
&lt;Сумма НР по позиции при расчете в базисных ценах&gt;_x000D_
&lt;Сумма СП по позиции при расчете в базисных ценах&gt;</t>
        </r>
      </text>
    </comment>
    <comment ref="H30" authorId="5">
      <text>
        <r>
          <rPr>
            <b/>
            <sz val="8"/>
            <rFont val="Tahoma"/>
            <charset val="204"/>
          </rPr>
          <t xml:space="preserve">ЛокСмета::&lt;ИТОГО ОЗП на физобъем по позиции в базисных ценах&gt;_x000D_
______x000D_
&lt;ИТОГО МАТ на физобъем по позиции в базисных ценах&gt;_x000D_
</t>
        </r>
      </text>
    </comment>
    <comment ref="I30" authorId="5">
      <text>
        <r>
          <rPr>
            <b/>
            <sz val="8"/>
            <rFont val="Tahoma"/>
            <charset val="204"/>
          </rPr>
          <t xml:space="preserve">ЛокСмета::&lt;ИТОГО ЭММ на физобъем по позиции в базисных ценах&gt;_x000D_
______x000D_
&lt;ИТОГО ЗПМ на физобъем по позиции в базисных ценах&gt;_x000D_
</t>
        </r>
      </text>
    </comment>
    <comment ref="J30" authorId="4">
      <text>
        <r>
          <rPr>
            <sz val="8"/>
            <rFont val="Tahoma"/>
            <charset val="204"/>
          </rPr>
          <t>ЛокСмета::&lt;ИТОГО ПЗ по позиции в текущих ценах&gt;_x000D_
&lt;Сумма НР по позиции при расчете в текущих ценах (ресурсный расчет)&gt;_x000D_
&lt;Сумма СП по позиции при расчете в текущих ценах (ресурсный расчет)&gt;</t>
        </r>
      </text>
    </comment>
    <comment ref="K30" authorId="4">
      <text>
        <r>
          <rPr>
            <sz val="8"/>
            <rFont val="Tahoma"/>
            <charset val="204"/>
          </rPr>
          <t xml:space="preserve">ЛокСмета::&lt;ИТОГО ОЗП по позиции в текущих ценах&gt;_x000D_
______x000D_
&lt;ИТОГО МАТ по позиции в текущих ценах&gt;_x000D_
</t>
        </r>
      </text>
    </comment>
    <comment ref="U30" authorId="4">
      <text>
        <r>
          <rPr>
            <sz val="8"/>
            <rFont val="Tahoma"/>
            <charset val="204"/>
          </rPr>
          <t xml:space="preserve">ЛокСмета::&lt;ИТОГО ЭММ по позиции в текущих ценах&gt;_x000D_
______x000D_
&lt;ИТОГО ЗПМ по позиции в текущих ценах&gt;_x000D_
</t>
        </r>
      </text>
    </comment>
    <comment ref="A94" authorId="4">
      <text>
        <r>
          <rPr>
            <sz val="8"/>
            <rFont val="Tahoma"/>
            <charset val="204"/>
          </rPr>
          <t>Итоги::&lt;Текстовая часть (итоги)&gt;</t>
        </r>
      </text>
    </comment>
    <comment ref="G94" authorId="4">
      <text>
        <r>
          <rPr>
            <sz val="8"/>
            <rFont val="Tahoma"/>
            <charset val="204"/>
          </rPr>
          <t>Итоги::&lt;Прямые затраты в базисных ценах (итоги)&gt;</t>
        </r>
      </text>
    </comment>
    <comment ref="H94" authorId="4">
      <text>
        <r>
          <rPr>
            <sz val="8"/>
            <rFont val="Tahoma"/>
            <charset val="204"/>
          </rPr>
          <t>Итоги::&lt;З/п основных рабочих (итоги)&gt;_x000D_
______x000D_
&lt;Материалы (итоги)&gt;</t>
        </r>
      </text>
    </comment>
    <comment ref="I94" authorId="4">
      <text>
        <r>
          <rPr>
            <sz val="8"/>
            <rFont val="Tahoma"/>
            <charset val="204"/>
          </rPr>
          <t>Итоги::&lt;Эксплуатация машин (итоги)&gt;_x000D_
______x000D_
&lt;З/п машинистов (итоги)&gt;</t>
        </r>
      </text>
    </comment>
    <comment ref="J94" authorId="4">
      <text>
        <r>
          <rPr>
            <sz val="8"/>
            <rFont val="Tahoma"/>
            <charset val="204"/>
          </rPr>
          <t>Итоги::&lt;Прямые затраты в тек.ценах (итоги)&gt;</t>
        </r>
      </text>
    </comment>
    <comment ref="K94" authorId="4">
      <text>
        <r>
          <rPr>
            <sz val="8"/>
            <rFont val="Tahoma"/>
            <charset val="204"/>
          </rPr>
          <t>Итоги::&lt;З/п основных рабочих в тек.ценах (итоги)&gt;_x000D_
______x000D_
&lt;Материалы в тек.ценах (итоги)&gt;</t>
        </r>
      </text>
    </comment>
    <comment ref="U94" authorId="4">
      <text>
        <r>
          <rPr>
            <sz val="8"/>
            <rFont val="Tahoma"/>
            <charset val="204"/>
          </rPr>
          <t>Итоги::&lt;Эксплуатация машин в тек.ценах (итоги)&gt;_x000D_
______x000D_
&lt;З/п машинистов в тек.ценах (итоги)&gt;</t>
        </r>
      </text>
    </comment>
    <comment ref="A98" authorId="2">
      <text>
        <r>
          <rPr>
            <b/>
            <sz val="8"/>
            <rFont val="Tahoma"/>
            <charset val="204"/>
          </rPr>
          <t>Хвост::&lt;подпись 300 атрибут 970 значение&gt; _________________ /&lt;подпись 300 значение&gt;/</t>
        </r>
      </text>
    </comment>
    <comment ref="A100" authorId="2">
      <text>
        <r>
          <rPr>
            <b/>
            <sz val="8"/>
            <rFont val="Tahoma"/>
            <charset val="204"/>
          </rPr>
          <t>Хвост::&lt;подпись 310 атрибут 970 значение&gt; _________________ /&lt;подпись 310 значение&gt;/</t>
        </r>
      </text>
    </comment>
  </commentList>
</comments>
</file>

<file path=xl/sharedStrings.xml><?xml version="1.0" encoding="utf-8"?>
<sst xmlns="http://schemas.openxmlformats.org/spreadsheetml/2006/main" count="383" uniqueCount="317">
  <si>
    <t xml:space="preserve">ЛОКАЛЬНАЯ СМЕТА </t>
  </si>
  <si>
    <t>(локальный сметный расчет)</t>
  </si>
  <si>
    <t>базисная цена</t>
  </si>
  <si>
    <t>текущая цена</t>
  </si>
  <si>
    <t>Сметная стоимость:</t>
  </si>
  <si>
    <t>тыс. руб.</t>
  </si>
  <si>
    <t>в т.ч. оборудование</t>
  </si>
  <si>
    <t>монтажных работ</t>
  </si>
  <si>
    <t>Hормативная трудоемкость:</t>
  </si>
  <si>
    <t>тыс.чел.ч</t>
  </si>
  <si>
    <t>677,49</t>
  </si>
  <si>
    <t>17493</t>
  </si>
  <si>
    <t>24204</t>
  </si>
  <si>
    <t>13609</t>
  </si>
  <si>
    <t>Сметная заработная плата:</t>
  </si>
  <si>
    <t>615,46</t>
  </si>
  <si>
    <t>237181</t>
  </si>
  <si>
    <t>278960</t>
  </si>
  <si>
    <t>147613</t>
  </si>
  <si>
    <t>Составлена в базисных ценах на 01.2000 г. и текущих ценах на</t>
  </si>
  <si>
    <t>№ пп</t>
  </si>
  <si>
    <t>Код норматива,  _x000D_
Наименование,  _x000D_
Единица измерения</t>
  </si>
  <si>
    <t>Объем</t>
  </si>
  <si>
    <t>Базисная стоимость за единицу</t>
  </si>
  <si>
    <t>Базисная стоимость всего</t>
  </si>
  <si>
    <t>Текущая стоимость всего</t>
  </si>
  <si>
    <t>Всего</t>
  </si>
  <si>
    <t>Осн. З/п</t>
  </si>
  <si>
    <t>Эксп.</t>
  </si>
  <si>
    <t>Материал</t>
  </si>
  <si>
    <t>В т.ч. з/п</t>
  </si>
  <si>
    <t>Раздел 1. Ремонт ул.Пролетарская с.Аргаяш Аргаяшского района Челябинской области</t>
  </si>
  <si>
    <t>Длина учпска1070м. Ширина покрытия 6м.Площадь покрытия(  1070х6=6420).Обочины (0,5х2).</t>
  </si>
  <si>
    <t>1</t>
  </si>
  <si>
    <t>ТЕР01-01-036-02_x000D_
Планировка площадей бульдозерами мощностью: 79 кВт (108 л.с.)_x000D_
1000 м2 спланированной поверхности за 1 проход бульдозера</t>
  </si>
  <si>
    <t>7,49</t>
  </si>
  <si>
    <t>21,99</t>
  </si>
  <si>
    <t xml:space="preserve">21,99_x000D_
______x000D_
4,08_x000D_
</t>
  </si>
  <si>
    <t>165</t>
  </si>
  <si>
    <t xml:space="preserve">165_x000D_
______x000D_
31_x000D_
</t>
  </si>
  <si>
    <t>1354</t>
  </si>
  <si>
    <t xml:space="preserve">1354_x000D_
______x000D_
415_x000D_
</t>
  </si>
  <si>
    <t>Накладные расходы от ФОТ(415 руб.)</t>
  </si>
  <si>
    <t>95%*0.85</t>
  </si>
  <si>
    <t>29</t>
  </si>
  <si>
    <t>335</t>
  </si>
  <si>
    <t>Сметная прибыль от ФОТ(415 руб.)</t>
  </si>
  <si>
    <t>50%*(0.85*0.8)</t>
  </si>
  <si>
    <t>13</t>
  </si>
  <si>
    <t>141</t>
  </si>
  <si>
    <t>Всего с НР и СП</t>
  </si>
  <si>
    <t>207</t>
  </si>
  <si>
    <t>1830</t>
  </si>
  <si>
    <t>2</t>
  </si>
  <si>
    <t>ТЕР01-02-003-01_x000D_
Уплотнение грунта вибрационными катками 2,2 т на первый проход по одному следу при толщине слоя: 25 см_x000D_
1000 м3 уплотненного грунта</t>
  </si>
  <si>
    <t>1,872</t>
  </si>
  <si>
    <t>1235,91</t>
  </si>
  <si>
    <t xml:space="preserve">1235,91_x000D_
______x000D_
234,25_x000D_
</t>
  </si>
  <si>
    <t>2314</t>
  </si>
  <si>
    <t xml:space="preserve">2314_x000D_
______x000D_
439_x000D_
</t>
  </si>
  <si>
    <t>18859</t>
  </si>
  <si>
    <t xml:space="preserve">18859_x000D_
______x000D_
5947_x000D_
</t>
  </si>
  <si>
    <t>Накладные расходы от ФОТ(5947 руб.)</t>
  </si>
  <si>
    <t>417</t>
  </si>
  <si>
    <t>4802</t>
  </si>
  <si>
    <t>Сметная прибыль от ФОТ(5947 руб.)</t>
  </si>
  <si>
    <t>187</t>
  </si>
  <si>
    <t>2022</t>
  </si>
  <si>
    <t>2918</t>
  </si>
  <si>
    <t>25683</t>
  </si>
  <si>
    <t>3</t>
  </si>
  <si>
    <t>ТЕР01-02-003-07_x000D_
На каждый последующий проход по одному следу добавлять: к расценке 01-02-003-01_x000D_
1000 м3 уплотненного грунта</t>
  </si>
  <si>
    <t>9,362</t>
  </si>
  <si>
    <t>123,21</t>
  </si>
  <si>
    <t xml:space="preserve">123,21_x000D_
______x000D_
27,72_x000D_
</t>
  </si>
  <si>
    <t>1153</t>
  </si>
  <si>
    <t xml:space="preserve">1153_x000D_
______x000D_
260_x000D_
</t>
  </si>
  <si>
    <t>8691</t>
  </si>
  <si>
    <t xml:space="preserve">8691_x000D_
______x000D_
3520_x000D_
</t>
  </si>
  <si>
    <t>Накладные расходы от ФОТ(3520 руб.)</t>
  </si>
  <si>
    <t>247</t>
  </si>
  <si>
    <t>2842</t>
  </si>
  <si>
    <t>Сметная прибыль от ФОТ(3520 руб.)</t>
  </si>
  <si>
    <t>111</t>
  </si>
  <si>
    <t>1197</t>
  </si>
  <si>
    <t>1511</t>
  </si>
  <si>
    <t>12730</t>
  </si>
  <si>
    <t>4</t>
  </si>
  <si>
    <t>ТЕР27-04-001-02_x000D_
Устройство подстилающих и выравнивающих слоев оснований: из песчано-гравийной смеси, дресвы_x000D_
100 м3 материала основания (в плотном теле)</t>
  </si>
  <si>
    <t>2674,67</t>
  </si>
  <si>
    <t xml:space="preserve">159,4_x000D_
______x000D_
21,77_x000D_
</t>
  </si>
  <si>
    <t xml:space="preserve">2493,5_x000D_
______x000D_
227,33_x000D_
</t>
  </si>
  <si>
    <t>20033</t>
  </si>
  <si>
    <t xml:space="preserve">1194_x000D_
______x000D_
163_x000D_
</t>
  </si>
  <si>
    <t xml:space="preserve">18676_x000D_
______x000D_
1703_x000D_
</t>
  </si>
  <si>
    <t>119174</t>
  </si>
  <si>
    <t xml:space="preserve">16190_x000D_
______x000D_
1202_x000D_
</t>
  </si>
  <si>
    <t xml:space="preserve">101782_x000D_
______x000D_
23094_x000D_
</t>
  </si>
  <si>
    <t>Накладные расходы от ФОТ(39284 руб.)</t>
  </si>
  <si>
    <t>142%*0.85</t>
  </si>
  <si>
    <t>4114</t>
  </si>
  <si>
    <t>47416</t>
  </si>
  <si>
    <t>Сметная прибыль от ФОТ(39284 руб.)</t>
  </si>
  <si>
    <t>95%*(0.85*0.8)</t>
  </si>
  <si>
    <t>2339</t>
  </si>
  <si>
    <t>25377</t>
  </si>
  <si>
    <t>26486</t>
  </si>
  <si>
    <t>191967</t>
  </si>
  <si>
    <t>5</t>
  </si>
  <si>
    <t>ТССЦ-408-0312_x000D_
Готовые песчано-щебеночные смеси марка Др. 8, размер зерен 70-40, сорт 2_x000D_
м3</t>
  </si>
  <si>
    <t>913,78</t>
  </si>
  <si>
    <t>97</t>
  </si>
  <si>
    <t xml:space="preserve">_x000D_
______x000D_
97_x000D_
</t>
  </si>
  <si>
    <t>88637</t>
  </si>
  <si>
    <t xml:space="preserve">_x000D_
______x000D_
88637_x000D_
</t>
  </si>
  <si>
    <t>363447</t>
  </si>
  <si>
    <t xml:space="preserve">_x000D_
______x000D_
363447_x000D_
</t>
  </si>
  <si>
    <t>6</t>
  </si>
  <si>
    <t>ТЕР27-04-006-01_x000D_
Устройство оснований толщиной 15 15см из щебня фракции 40-70 мм при укатке каменных материалов с пределом прочности на сжатие свыше 68,6 до 98,1 МПа (свыше 700 до 1000 кгс/см2): однослойных_x000D_
1000 м2 основания</t>
  </si>
  <si>
    <t>6,42</t>
  </si>
  <si>
    <t>30185,5</t>
  </si>
  <si>
    <t xml:space="preserve">381,8_x000D_
______x000D_
25026,3_x000D_
</t>
  </si>
  <si>
    <t xml:space="preserve">4777,4_x000D_
______x000D_
663,23_x000D_
</t>
  </si>
  <si>
    <t>193791</t>
  </si>
  <si>
    <t xml:space="preserve">2451_x000D_
______x000D_
160669_x000D_
</t>
  </si>
  <si>
    <t xml:space="preserve">30671_x000D_
______x000D_
4258_x000D_
</t>
  </si>
  <si>
    <t>929615</t>
  </si>
  <si>
    <t xml:space="preserve">33253_x000D_
______x000D_
696999_x000D_
</t>
  </si>
  <si>
    <t xml:space="preserve">199363_x000D_
______x000D_
57720_x000D_
</t>
  </si>
  <si>
    <t>Накладные расходы от ФОТ(90973 руб.)</t>
  </si>
  <si>
    <t>9527</t>
  </si>
  <si>
    <t>109804</t>
  </si>
  <si>
    <t>Сметная прибыль от ФОТ(90973 руб.)</t>
  </si>
  <si>
    <t>5418</t>
  </si>
  <si>
    <t>58769</t>
  </si>
  <si>
    <t>208736</t>
  </si>
  <si>
    <t>1098188</t>
  </si>
  <si>
    <t>7</t>
  </si>
  <si>
    <t>ТЕР27-06-026-01_x000D_
Розлив вяжущих материалов_x000D_
1 т</t>
  </si>
  <si>
    <t>16,05</t>
  </si>
  <si>
    <t>3100,02</t>
  </si>
  <si>
    <t xml:space="preserve">_x000D_
______x000D_
3059,1_x000D_
</t>
  </si>
  <si>
    <t xml:space="preserve">40,92_x000D_
______x000D_
8,64_x000D_
</t>
  </si>
  <si>
    <t>49755</t>
  </si>
  <si>
    <t xml:space="preserve">_x000D_
______x000D_
49098_x000D_
</t>
  </si>
  <si>
    <t xml:space="preserve">657_x000D_
______x000D_
139_x000D_
</t>
  </si>
  <si>
    <t>236436</t>
  </si>
  <si>
    <t xml:space="preserve">_x000D_
______x000D_
231727_x000D_
</t>
  </si>
  <si>
    <t xml:space="preserve">4709_x000D_
______x000D_
1880_x000D_
</t>
  </si>
  <si>
    <t>Накладные расходы от ФОТ(1880 руб.)</t>
  </si>
  <si>
    <t>197</t>
  </si>
  <si>
    <t>2269</t>
  </si>
  <si>
    <t>Сметная прибыль от ФОТ(1880 руб.)</t>
  </si>
  <si>
    <t>112</t>
  </si>
  <si>
    <t>1214</t>
  </si>
  <si>
    <t>50064</t>
  </si>
  <si>
    <t>239919</t>
  </si>
  <si>
    <t>8</t>
  </si>
  <si>
    <t>ТСЭМ-120101_x000D_
Автогудронаторы 3500 л(Челябинск 70-30=40км)_x000D_
маш.-ч</t>
  </si>
  <si>
    <t>15,665</t>
  </si>
  <si>
    <t>124,01</t>
  </si>
  <si>
    <t xml:space="preserve">124,01_x000D_
______x000D_
26,18_x000D_
</t>
  </si>
  <si>
    <t>1943</t>
  </si>
  <si>
    <t xml:space="preserve">1943_x000D_
______x000D_
410_x000D_
</t>
  </si>
  <si>
    <t>13926</t>
  </si>
  <si>
    <t xml:space="preserve">13926_x000D_
______x000D_
5561_x000D_
</t>
  </si>
  <si>
    <t>Накладные расходы от ФОТ(5561 руб.)</t>
  </si>
  <si>
    <t>390</t>
  </si>
  <si>
    <t>4491</t>
  </si>
  <si>
    <t>Сметная прибыль от ФОТ(5561 руб.)</t>
  </si>
  <si>
    <t>174</t>
  </si>
  <si>
    <t>1891</t>
  </si>
  <si>
    <t>2507</t>
  </si>
  <si>
    <t>20308</t>
  </si>
  <si>
    <t>9</t>
  </si>
  <si>
    <t>ТЕР27-06-020-01_x000D_
Устройство покрытия толщиной 4 см из горячих асфальтобетонных смесей плотных мелкозернистых типа АБВ, плотность каменных материалов: 2,5-2,9 т/м3_x000D_
1000 м2 покрытия</t>
  </si>
  <si>
    <t>3218,43</t>
  </si>
  <si>
    <t xml:space="preserve">465,73_x000D_
______x000D_
245,3_x000D_
</t>
  </si>
  <si>
    <t xml:space="preserve">2507,4_x000D_
______x000D_
317,68_x000D_
</t>
  </si>
  <si>
    <t>20662</t>
  </si>
  <si>
    <t xml:space="preserve">2990_x000D_
______x000D_
1574_x000D_
</t>
  </si>
  <si>
    <t xml:space="preserve">16098_x000D_
______x000D_
2040_x000D_
</t>
  </si>
  <si>
    <t>154923</t>
  </si>
  <si>
    <t xml:space="preserve">40539_x000D_
______x000D_
10936_x000D_
</t>
  </si>
  <si>
    <t xml:space="preserve">103448_x000D_
______x000D_
27657_x000D_
</t>
  </si>
  <si>
    <t>Накладные расходы от ФОТ(68196 руб.)</t>
  </si>
  <si>
    <t>7143</t>
  </si>
  <si>
    <t>82313</t>
  </si>
  <si>
    <t>Сметная прибыль от ФОТ(68196 руб.)</t>
  </si>
  <si>
    <t>4062</t>
  </si>
  <si>
    <t>44055</t>
  </si>
  <si>
    <t>31867</t>
  </si>
  <si>
    <t>281291</t>
  </si>
  <si>
    <t>10</t>
  </si>
  <si>
    <t>ТССЦ-410-0006_x000D_
Асфальтобетонные смеси дорожные, аэродромные и асфальтобетон (горячие и теплые для плотного асфальтобетона мелко и крупнозернистые, песчаные), марка II, тип Б_x000D_
т</t>
  </si>
  <si>
    <t>620,172</t>
  </si>
  <si>
    <t>511</t>
  </si>
  <si>
    <t xml:space="preserve">_x000D_
______x000D_
511_x000D_
</t>
  </si>
  <si>
    <t>316908</t>
  </si>
  <si>
    <t xml:space="preserve">_x000D_
______x000D_
316908_x000D_
</t>
  </si>
  <si>
    <t>1622296</t>
  </si>
  <si>
    <t xml:space="preserve">_x000D_
______x000D_
1622296_x000D_
</t>
  </si>
  <si>
    <t>11</t>
  </si>
  <si>
    <t>ТЕР27-06-021-01_x000D_
На каждые 0,5 см изменения толщины покрытия добавлять или исключать: к расценке 27-06-020-01 (+3см)_x000D_
1000 м2 покрытия</t>
  </si>
  <si>
    <t>38,52</t>
  </si>
  <si>
    <t>8,92</t>
  </si>
  <si>
    <t xml:space="preserve">1,09_x000D_
______x000D_
4,24_x000D_
</t>
  </si>
  <si>
    <t>3,59</t>
  </si>
  <si>
    <t>344</t>
  </si>
  <si>
    <t xml:space="preserve">42_x000D_
______x000D_
164_x000D_
</t>
  </si>
  <si>
    <t>138</t>
  </si>
  <si>
    <t>1859</t>
  </si>
  <si>
    <t xml:space="preserve">572_x000D_
______x000D_
772_x000D_
</t>
  </si>
  <si>
    <t>515</t>
  </si>
  <si>
    <t>Накладные расходы от ФОТ(572 руб.)</t>
  </si>
  <si>
    <t>60</t>
  </si>
  <si>
    <t>690</t>
  </si>
  <si>
    <t>Сметная прибыль от ФОТ(572 руб.)</t>
  </si>
  <si>
    <t>34</t>
  </si>
  <si>
    <t>370</t>
  </si>
  <si>
    <t>438</t>
  </si>
  <si>
    <t>2919</t>
  </si>
  <si>
    <t>12</t>
  </si>
  <si>
    <t>466,092</t>
  </si>
  <si>
    <t>238173</t>
  </si>
  <si>
    <t xml:space="preserve">_x000D_
______x000D_
238173_x000D_
</t>
  </si>
  <si>
    <t>1219241</t>
  </si>
  <si>
    <t xml:space="preserve">_x000D_
______x000D_
1219241_x000D_
</t>
  </si>
  <si>
    <t>ТЕР27-04-001-02_x000D_
Устройство присыпных обочин: из песчано-гравийной смеси, дресвы_x000D_
100 м3 материала основания (в плотном теле)</t>
  </si>
  <si>
    <t>3,424</t>
  </si>
  <si>
    <t>9158</t>
  </si>
  <si>
    <t xml:space="preserve">546_x000D_
______x000D_
74_x000D_
</t>
  </si>
  <si>
    <t xml:space="preserve">8538_x000D_
______x000D_
778_x000D_
</t>
  </si>
  <si>
    <t>54479</t>
  </si>
  <si>
    <t xml:space="preserve">7401_x000D_
______x000D_
549_x000D_
</t>
  </si>
  <si>
    <t xml:space="preserve">46529_x000D_
______x000D_
10557_x000D_
</t>
  </si>
  <si>
    <t>Накладные расходы от ФОТ(17958 руб.)</t>
  </si>
  <si>
    <t>1880</t>
  </si>
  <si>
    <t>21675</t>
  </si>
  <si>
    <t>Сметная прибыль от ФОТ(17958 руб.)</t>
  </si>
  <si>
    <t>1069</t>
  </si>
  <si>
    <t>11601</t>
  </si>
  <si>
    <t>12107</t>
  </si>
  <si>
    <t>87755</t>
  </si>
  <si>
    <t>14</t>
  </si>
  <si>
    <t>417,72</t>
  </si>
  <si>
    <t>40519</t>
  </si>
  <si>
    <t xml:space="preserve">_x000D_
______x000D_
40519_x000D_
</t>
  </si>
  <si>
    <t>166144</t>
  </si>
  <si>
    <t xml:space="preserve">_x000D_
______x000D_
166144_x000D_
</t>
  </si>
  <si>
    <t>15</t>
  </si>
  <si>
    <t>ТЕР01-01-048-02_x000D_
Разработка продольных водоотводных и нагорных канав, группа грунтов: 2_x000D_
1000 м3 грунта</t>
  </si>
  <si>
    <t>0,016</t>
  </si>
  <si>
    <t>15108,86</t>
  </si>
  <si>
    <t>12990,98</t>
  </si>
  <si>
    <t xml:space="preserve">2117,88_x000D_
______x000D_
252,79_x000D_
</t>
  </si>
  <si>
    <t>242</t>
  </si>
  <si>
    <t>208</t>
  </si>
  <si>
    <t xml:space="preserve">34_x000D_
______x000D_
4_x000D_
</t>
  </si>
  <si>
    <t>3039</t>
  </si>
  <si>
    <t>2820</t>
  </si>
  <si>
    <t xml:space="preserve">219_x000D_
______x000D_
55_x000D_
</t>
  </si>
  <si>
    <t>Накладные расходы от ФОТ(2875 руб.)</t>
  </si>
  <si>
    <t>201</t>
  </si>
  <si>
    <t>2322</t>
  </si>
  <si>
    <t>Сметная прибыль от ФОТ(2875 руб.)</t>
  </si>
  <si>
    <t>90</t>
  </si>
  <si>
    <t>978</t>
  </si>
  <si>
    <t>533</t>
  </si>
  <si>
    <t>6339</t>
  </si>
  <si>
    <t>Итого прямые затраты по смете</t>
  </si>
  <si>
    <t>983797</t>
  </si>
  <si>
    <t>7431_x000D_
______x000D_
895979</t>
  </si>
  <si>
    <t>80387_x000D_
______x000D_
10062</t>
  </si>
  <si>
    <t>4913483</t>
  </si>
  <si>
    <t>100775_x000D_
______x000D_
4313313</t>
  </si>
  <si>
    <t>499395_x000D_
______x000D_
136406</t>
  </si>
  <si>
    <t xml:space="preserve">    В том числе (справочно):</t>
  </si>
  <si>
    <t xml:space="preserve">       фонд оплаты труда (ФОТ)</t>
  </si>
  <si>
    <t xml:space="preserve">       материалы</t>
  </si>
  <si>
    <t>895979</t>
  </si>
  <si>
    <t>4313313</t>
  </si>
  <si>
    <t xml:space="preserve">       эксплуатация машин и механизмов</t>
  </si>
  <si>
    <t>80387</t>
  </si>
  <si>
    <t>499395</t>
  </si>
  <si>
    <t>Накладные расходы</t>
  </si>
  <si>
    <t>Сметная прибыль</t>
  </si>
  <si>
    <t>ВСЕГО по смете</t>
  </si>
  <si>
    <t xml:space="preserve">    Земляные работы, выполняемые механизированным способом</t>
  </si>
  <si>
    <t>691913</t>
  </si>
  <si>
    <t>3438017</t>
  </si>
  <si>
    <t xml:space="preserve">    Автомобильные дороги</t>
  </si>
  <si>
    <t>329697</t>
  </si>
  <si>
    <t>1902039</t>
  </si>
  <si>
    <t xml:space="preserve">    Итого</t>
  </si>
  <si>
    <t>1021610</t>
  </si>
  <si>
    <t>5340056</t>
  </si>
  <si>
    <t xml:space="preserve">    ВСЕГО по смете</t>
  </si>
  <si>
    <t>1021610,00</t>
  </si>
  <si>
    <t>5340056,00</t>
  </si>
  <si>
    <t>% НР</t>
  </si>
  <si>
    <t>% СП</t>
  </si>
  <si>
    <t>3кв.2019г</t>
  </si>
  <si>
    <t>Утверждаю:______________А.З.Ишкильдин</t>
  </si>
  <si>
    <t>Глава Аргаяшского сельского поселения</t>
  </si>
  <si>
    <t>Стройка:с.Аргаяш Аргаяшского района Челябинской области</t>
  </si>
  <si>
    <t>Объект:Ремонт ул.Пролетарская</t>
  </si>
  <si>
    <t>Основание:Ведомость  объемов работ</t>
  </si>
  <si>
    <t>Всего с НДС в т.ч.:</t>
  </si>
  <si>
    <t>6408067рублей сНДС в т.ч.</t>
  </si>
  <si>
    <t>НДС 20%</t>
  </si>
  <si>
    <t>ВСЕГО с НДС в т.ч.</t>
  </si>
  <si>
    <t>Составил________Гатауллина СХ</t>
  </si>
  <si>
    <t>Проверил_______Шамсутдинов АР</t>
  </si>
  <si>
    <t>ОБОСНОВАНИЕ НАЧАЛЬНОЙ (МАКСИМАЛЬНОЙ) ЦЕНЫ КОНТРАКТА</t>
  </si>
  <si>
    <t>Приложение № 2 к документации                               об электронном аукционе</t>
  </si>
  <si>
    <t>Ремонт   ул.Пролетарская в с.Аргаяш Аргаяшского района Челябинской области</t>
  </si>
</sst>
</file>

<file path=xl/styles.xml><?xml version="1.0" encoding="utf-8"?>
<styleSheet xmlns="http://schemas.openxmlformats.org/spreadsheetml/2006/main">
  <numFmts count="1">
    <numFmt numFmtId="164" formatCode="0.000"/>
  </numFmts>
  <fonts count="17">
    <font>
      <sz val="11"/>
      <name val="Calibri"/>
      <charset val="1"/>
    </font>
    <font>
      <sz val="10"/>
      <name val="Arial"/>
      <charset val="204"/>
    </font>
    <font>
      <sz val="10"/>
      <name val="Arial Cyr"/>
      <charset val="204"/>
    </font>
    <font>
      <b/>
      <sz val="12"/>
      <name val="Arial"/>
      <charset val="204"/>
    </font>
    <font>
      <sz val="10"/>
      <name val="Times New Roman"/>
      <charset val="204"/>
    </font>
    <font>
      <sz val="9"/>
      <name val="Arial"/>
      <charset val="204"/>
    </font>
    <font>
      <b/>
      <sz val="11"/>
      <name val="Arial"/>
      <charset val="204"/>
    </font>
    <font>
      <b/>
      <sz val="10"/>
      <name val="Arial"/>
      <charset val="204"/>
    </font>
    <font>
      <b/>
      <sz val="9"/>
      <name val="Arial"/>
      <charset val="204"/>
    </font>
    <font>
      <i/>
      <sz val="9"/>
      <name val="Arial"/>
      <charset val="204"/>
    </font>
    <font>
      <b/>
      <sz val="8"/>
      <name val="Tahoma"/>
      <charset val="204"/>
    </font>
    <font>
      <sz val="8"/>
      <name val="Tahoma"/>
      <charset val="204"/>
    </font>
    <font>
      <b/>
      <sz val="9"/>
      <name val="Tahoma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left" vertical="top"/>
    </xf>
    <xf numFmtId="0" fontId="5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left"/>
    </xf>
    <xf numFmtId="0" fontId="8" fillId="0" borderId="3" xfId="0" applyNumberFormat="1" applyFont="1" applyFill="1" applyBorder="1" applyAlignment="1" applyProtection="1">
      <alignment vertical="top"/>
    </xf>
    <xf numFmtId="164" fontId="8" fillId="0" borderId="2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Alignment="1" applyProtection="1">
      <alignment horizontal="left" indent="1"/>
    </xf>
    <xf numFmtId="0" fontId="5" fillId="0" borderId="0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Fill="1" applyBorder="1" applyAlignment="1" applyProtection="1"/>
    <xf numFmtId="2" fontId="8" fillId="0" borderId="4" xfId="0" applyNumberFormat="1" applyFont="1" applyFill="1" applyBorder="1" applyAlignment="1" applyProtection="1">
      <alignment horizontal="right" vertical="top"/>
    </xf>
    <xf numFmtId="0" fontId="5" fillId="0" borderId="4" xfId="0" applyNumberFormat="1" applyFont="1" applyFill="1" applyBorder="1" applyAlignment="1" applyProtection="1">
      <alignment vertical="top"/>
    </xf>
    <xf numFmtId="0" fontId="8" fillId="0" borderId="4" xfId="0" applyNumberFormat="1" applyFont="1" applyFill="1" applyBorder="1" applyAlignment="1" applyProtection="1">
      <alignment vertical="top"/>
    </xf>
    <xf numFmtId="2" fontId="8" fillId="0" borderId="0" xfId="0" applyNumberFormat="1" applyFont="1" applyFill="1" applyBorder="1" applyAlignment="1" applyProtection="1">
      <alignment horizontal="right" vertical="top"/>
    </xf>
    <xf numFmtId="0" fontId="8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right" vertical="top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>
      <alignment vertical="top" wrapText="1"/>
    </xf>
    <xf numFmtId="0" fontId="5" fillId="0" borderId="6" xfId="0" applyNumberFormat="1" applyFont="1" applyFill="1" applyBorder="1" applyAlignment="1" applyProtection="1">
      <alignment horizontal="left" vertical="top" wrapText="1"/>
    </xf>
    <xf numFmtId="0" fontId="9" fillId="0" borderId="6" xfId="0" applyNumberFormat="1" applyFont="1" applyFill="1" applyBorder="1" applyAlignment="1" applyProtection="1">
      <alignment horizontal="left" vertical="top" wrapText="1"/>
    </xf>
    <xf numFmtId="2" fontId="5" fillId="0" borderId="6" xfId="0" applyNumberFormat="1" applyFont="1" applyFill="1" applyBorder="1" applyAlignment="1" applyProtection="1">
      <alignment horizontal="left" vertical="top" wrapText="1"/>
    </xf>
    <xf numFmtId="49" fontId="5" fillId="0" borderId="6" xfId="0" applyNumberFormat="1" applyFont="1" applyFill="1" applyBorder="1" applyAlignment="1" applyProtection="1">
      <alignment horizontal="right" vertical="top" wrapText="1"/>
    </xf>
    <xf numFmtId="2" fontId="5" fillId="0" borderId="6" xfId="0" applyNumberFormat="1" applyFont="1" applyFill="1" applyBorder="1" applyAlignment="1" applyProtection="1">
      <alignment horizontal="right" vertical="top" wrapText="1"/>
    </xf>
    <xf numFmtId="0" fontId="5" fillId="0" borderId="6" xfId="0" applyNumberFormat="1" applyFont="1" applyFill="1" applyBorder="1" applyAlignment="1" applyProtection="1">
      <alignment horizontal="right" vertical="top" wrapText="1"/>
    </xf>
    <xf numFmtId="2" fontId="9" fillId="0" borderId="6" xfId="0" applyNumberFormat="1" applyFont="1" applyFill="1" applyBorder="1" applyAlignment="1" applyProtection="1">
      <alignment horizontal="left" vertical="top" wrapText="1"/>
    </xf>
    <xf numFmtId="49" fontId="9" fillId="0" borderId="6" xfId="0" applyNumberFormat="1" applyFont="1" applyFill="1" applyBorder="1" applyAlignment="1" applyProtection="1">
      <alignment horizontal="right" vertical="top" wrapText="1"/>
    </xf>
    <xf numFmtId="2" fontId="9" fillId="0" borderId="6" xfId="0" applyNumberFormat="1" applyFont="1" applyFill="1" applyBorder="1" applyAlignment="1" applyProtection="1">
      <alignment horizontal="right" vertical="top" wrapText="1"/>
    </xf>
    <xf numFmtId="0" fontId="9" fillId="0" borderId="6" xfId="0" applyNumberFormat="1" applyFont="1" applyFill="1" applyBorder="1" applyAlignment="1" applyProtection="1">
      <alignment horizontal="right" vertical="top" wrapText="1"/>
    </xf>
    <xf numFmtId="49" fontId="5" fillId="0" borderId="7" xfId="0" applyNumberFormat="1" applyFont="1" applyFill="1" applyBorder="1" applyAlignment="1" applyProtection="1">
      <alignment horizontal="right" vertical="top" wrapText="1"/>
    </xf>
    <xf numFmtId="2" fontId="5" fillId="0" borderId="7" xfId="0" applyNumberFormat="1" applyFont="1" applyFill="1" applyBorder="1" applyAlignment="1" applyProtection="1">
      <alignment horizontal="right" vertical="top" wrapText="1"/>
    </xf>
    <xf numFmtId="0" fontId="5" fillId="0" borderId="7" xfId="0" applyNumberFormat="1" applyFont="1" applyFill="1" applyBorder="1" applyAlignment="1" applyProtection="1">
      <alignment horizontal="right" vertical="top" wrapText="1"/>
    </xf>
    <xf numFmtId="0" fontId="5" fillId="0" borderId="0" xfId="0" applyNumberFormat="1" applyFont="1" applyFill="1" applyBorder="1" applyAlignment="1" applyProtection="1">
      <alignment horizontal="right" vertical="top" wrapText="1"/>
    </xf>
    <xf numFmtId="0" fontId="8" fillId="0" borderId="0" xfId="0" applyNumberFormat="1" applyFont="1" applyFill="1" applyBorder="1" applyAlignment="1" applyProtection="1">
      <alignment horizontal="left" vertical="top" indent="1"/>
    </xf>
    <xf numFmtId="0" fontId="7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left" vertical="top" wrapText="1"/>
    </xf>
    <xf numFmtId="1" fontId="8" fillId="0" borderId="0" xfId="0" applyNumberFormat="1" applyFont="1" applyFill="1" applyBorder="1" applyAlignment="1" applyProtection="1">
      <alignment horizontal="right"/>
    </xf>
    <xf numFmtId="0" fontId="13" fillId="0" borderId="7" xfId="0" applyNumberFormat="1" applyFont="1" applyFill="1" applyBorder="1" applyAlignment="1" applyProtection="1">
      <alignment horizontal="left" vertical="top" wrapText="1"/>
    </xf>
    <xf numFmtId="2" fontId="13" fillId="0" borderId="7" xfId="0" applyNumberFormat="1" applyFont="1" applyFill="1" applyBorder="1" applyAlignment="1" applyProtection="1">
      <alignment horizontal="left" vertical="top" wrapText="1"/>
    </xf>
    <xf numFmtId="0" fontId="13" fillId="0" borderId="0" xfId="0" applyNumberFormat="1" applyFont="1" applyFill="1" applyBorder="1" applyAlignment="1" applyProtection="1">
      <alignment horizontal="right" vertical="top" wrapText="1"/>
    </xf>
    <xf numFmtId="0" fontId="14" fillId="0" borderId="0" xfId="0" applyNumberFormat="1" applyFont="1" applyFill="1" applyBorder="1" applyAlignment="1" applyProtection="1">
      <alignment vertical="top"/>
    </xf>
    <xf numFmtId="2" fontId="13" fillId="0" borderId="7" xfId="0" applyNumberFormat="1" applyFont="1" applyFill="1" applyBorder="1" applyAlignment="1" applyProtection="1">
      <alignment horizontal="right" vertical="top" wrapText="1"/>
    </xf>
    <xf numFmtId="0" fontId="13" fillId="0" borderId="0" xfId="0" applyNumberFormat="1" applyFont="1" applyFill="1" applyBorder="1" applyAlignment="1" applyProtection="1"/>
    <xf numFmtId="0" fontId="0" fillId="0" borderId="0" xfId="0" applyAlignment="1">
      <alignment horizontal="right" wrapText="1"/>
    </xf>
    <xf numFmtId="0" fontId="5" fillId="0" borderId="6" xfId="0" applyNumberFormat="1" applyFont="1" applyFill="1" applyBorder="1" applyAlignment="1" applyProtection="1">
      <alignment horizontal="left" vertical="top" wrapText="1"/>
    </xf>
    <xf numFmtId="0" fontId="8" fillId="0" borderId="6" xfId="0" applyNumberFormat="1" applyFont="1" applyFill="1" applyBorder="1" applyAlignment="1" applyProtection="1">
      <alignment horizontal="left" vertical="top" wrapText="1"/>
    </xf>
    <xf numFmtId="164" fontId="7" fillId="0" borderId="1" xfId="0" applyNumberFormat="1" applyFont="1" applyFill="1" applyBorder="1" applyAlignment="1" applyProtection="1">
      <alignment horizontal="right" wrapText="1"/>
    </xf>
    <xf numFmtId="164" fontId="7" fillId="0" borderId="2" xfId="0" applyNumberFormat="1" applyFont="1" applyFill="1" applyBorder="1" applyAlignment="1" applyProtection="1">
      <alignment horizontal="right"/>
    </xf>
    <xf numFmtId="0" fontId="7" fillId="0" borderId="6" xfId="0" applyNumberFormat="1" applyFont="1" applyFill="1" applyBorder="1" applyAlignment="1" applyProtection="1">
      <alignment horizontal="left" vertical="top" wrapText="1"/>
    </xf>
    <xf numFmtId="0" fontId="9" fillId="0" borderId="6" xfId="0" applyNumberFormat="1" applyFont="1" applyFill="1" applyBorder="1" applyAlignment="1" applyProtection="1">
      <alignment horizontal="left" vertical="top" wrapText="1"/>
    </xf>
    <xf numFmtId="164" fontId="8" fillId="0" borderId="1" xfId="0" applyNumberFormat="1" applyFont="1" applyFill="1" applyBorder="1" applyAlignment="1" applyProtection="1">
      <alignment horizontal="right"/>
    </xf>
    <xf numFmtId="164" fontId="8" fillId="0" borderId="2" xfId="0" applyNumberFormat="1" applyFont="1" applyFill="1" applyBorder="1" applyAlignment="1" applyProtection="1">
      <alignment horizontal="right"/>
    </xf>
    <xf numFmtId="164" fontId="8" fillId="0" borderId="1" xfId="0" applyNumberFormat="1" applyFont="1" applyFill="1" applyBorder="1" applyAlignment="1" applyProtection="1">
      <alignment horizontal="right" wrapText="1"/>
    </xf>
    <xf numFmtId="0" fontId="5" fillId="0" borderId="0" xfId="0" applyNumberFormat="1" applyFont="1" applyFill="1" applyBorder="1" applyAlignment="1" applyProtection="1">
      <alignment horizontal="left"/>
    </xf>
    <xf numFmtId="0" fontId="5" fillId="0" borderId="1" xfId="0" applyNumberFormat="1" applyFont="1" applyFill="1" applyBorder="1" applyAlignment="1" applyProtection="1">
      <alignment horizontal="center"/>
    </xf>
    <xf numFmtId="0" fontId="5" fillId="0" borderId="2" xfId="0" applyNumberFormat="1" applyFont="1" applyFill="1" applyBorder="1" applyAlignment="1" applyProtection="1">
      <alignment horizontal="center"/>
    </xf>
    <xf numFmtId="0" fontId="5" fillId="0" borderId="3" xfId="0" applyNumberFormat="1" applyFont="1" applyFill="1" applyBorder="1" applyAlignment="1" applyProtection="1">
      <alignment horizont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/>
    </xf>
    <xf numFmtId="164" fontId="7" fillId="0" borderId="1" xfId="0" applyNumberFormat="1" applyFont="1" applyFill="1" applyBorder="1" applyAlignment="1" applyProtection="1">
      <alignment horizontal="right"/>
    </xf>
    <xf numFmtId="0" fontId="15" fillId="0" borderId="0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right" wrapText="1"/>
    </xf>
    <xf numFmtId="0" fontId="1" fillId="0" borderId="0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right" wrapText="1"/>
    </xf>
    <xf numFmtId="0" fontId="6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SR178"/>
  <sheetViews>
    <sheetView showGridLines="0" tabSelected="1" topLeftCell="A26" workbookViewId="0">
      <selection activeCell="I10" sqref="I10"/>
    </sheetView>
  </sheetViews>
  <sheetFormatPr defaultColWidth="9.140625" defaultRowHeight="12.75" customHeight="1"/>
  <cols>
    <col min="1" max="1" width="6" style="1" customWidth="1"/>
    <col min="2" max="2" width="35.7109375" style="1" customWidth="1"/>
    <col min="3" max="3" width="11.85546875" style="1" customWidth="1"/>
    <col min="4" max="6" width="11.5703125" style="1" customWidth="1"/>
    <col min="7" max="7" width="12.7109375" style="1" customWidth="1"/>
    <col min="8" max="8" width="11.85546875" style="1" customWidth="1"/>
    <col min="9" max="9" width="11.5703125" style="1" customWidth="1"/>
    <col min="10" max="10" width="12.7109375" style="1" customWidth="1"/>
    <col min="11" max="11" width="11.5703125" style="1" customWidth="1"/>
    <col min="12" max="20" width="9.140625" style="1" hidden="1" customWidth="1"/>
    <col min="21" max="21" width="11.5703125" style="1" customWidth="1"/>
    <col min="22" max="23" width="9.140625" style="1" hidden="1" customWidth="1"/>
    <col min="24" max="26" width="0" style="1" hidden="1" customWidth="1"/>
    <col min="27" max="15384" width="9.140625" style="1" bestFit="1" customWidth="1"/>
  </cols>
  <sheetData>
    <row r="1" spans="1:21" ht="12.75" customHeight="1">
      <c r="I1" s="68" t="s">
        <v>315</v>
      </c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</row>
    <row r="2" spans="1:21" s="2" customFormat="1" ht="15.75">
      <c r="A2" s="3"/>
      <c r="B2" s="1"/>
      <c r="H2" s="4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</row>
    <row r="3" spans="1:21" s="2" customFormat="1" ht="15.75">
      <c r="A3" s="3"/>
      <c r="B3" s="1"/>
      <c r="H3" s="4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</row>
    <row r="4" spans="1:21" s="2" customFormat="1">
      <c r="A4" s="5"/>
      <c r="H4" s="5"/>
      <c r="I4" s="1" t="s">
        <v>303</v>
      </c>
    </row>
    <row r="5" spans="1:21" s="2" customFormat="1">
      <c r="A5" s="5"/>
      <c r="H5" s="5"/>
      <c r="I5" s="2" t="s">
        <v>304</v>
      </c>
    </row>
    <row r="6" spans="1:21" s="2" customFormat="1">
      <c r="A6" s="1"/>
      <c r="H6" s="6"/>
    </row>
    <row r="7" spans="1:21" s="2" customFormat="1">
      <c r="B7" s="1"/>
    </row>
    <row r="8" spans="1:21" s="7" customFormat="1" ht="15.75">
      <c r="A8" s="67" t="s">
        <v>314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</row>
    <row r="9" spans="1:21" s="7" customFormat="1" ht="12">
      <c r="A9" s="10" t="s">
        <v>305</v>
      </c>
      <c r="B9" s="9"/>
      <c r="C9" s="9"/>
      <c r="D9" s="9"/>
    </row>
    <row r="10" spans="1:21" s="7" customFormat="1" ht="12">
      <c r="A10" s="8"/>
      <c r="B10" s="9"/>
      <c r="C10" s="9"/>
      <c r="D10" s="9"/>
    </row>
    <row r="11" spans="1:21" s="7" customFormat="1" ht="12">
      <c r="A11" s="10" t="s">
        <v>306</v>
      </c>
      <c r="B11" s="9"/>
      <c r="C11" s="9"/>
      <c r="D11" s="9"/>
    </row>
    <row r="12" spans="1:21" s="7" customFormat="1" ht="15">
      <c r="A12" s="71" t="s">
        <v>0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</row>
    <row r="13" spans="1:21" s="7" customFormat="1" ht="12">
      <c r="A13" s="72" t="s">
        <v>1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</row>
    <row r="14" spans="1:21" s="7" customFormat="1" ht="12">
      <c r="A14" s="73" t="s">
        <v>316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</row>
    <row r="15" spans="1:21" s="7" customFormat="1" ht="12">
      <c r="A15" s="60" t="s">
        <v>307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</row>
    <row r="16" spans="1:21" s="49" customFormat="1" ht="12">
      <c r="D16" s="49" t="s">
        <v>308</v>
      </c>
      <c r="J16" s="49" t="s">
        <v>309</v>
      </c>
    </row>
    <row r="17" spans="1:26" s="7" customFormat="1" ht="12">
      <c r="G17" s="61" t="s">
        <v>2</v>
      </c>
      <c r="H17" s="62"/>
      <c r="I17" s="63"/>
      <c r="J17" s="61" t="s">
        <v>3</v>
      </c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3"/>
    </row>
    <row r="18" spans="1:26" s="7" customFormat="1">
      <c r="D18" s="8" t="s">
        <v>4</v>
      </c>
      <c r="G18" s="53">
        <f>1021610/1000</f>
        <v>1021.61</v>
      </c>
      <c r="H18" s="54"/>
      <c r="I18" s="11" t="s">
        <v>5</v>
      </c>
      <c r="J18" s="59">
        <f>5340056/1000</f>
        <v>5340.0559999999996</v>
      </c>
      <c r="K18" s="58"/>
      <c r="L18" s="12"/>
      <c r="M18" s="12"/>
      <c r="N18" s="12"/>
      <c r="O18" s="12"/>
      <c r="P18" s="12"/>
      <c r="Q18" s="12"/>
      <c r="R18" s="12"/>
      <c r="S18" s="12"/>
      <c r="T18" s="12"/>
      <c r="U18" s="11" t="s">
        <v>5</v>
      </c>
    </row>
    <row r="19" spans="1:26" s="7" customFormat="1">
      <c r="D19" s="13" t="s">
        <v>6</v>
      </c>
      <c r="F19" s="14"/>
      <c r="G19" s="53">
        <f>0/1000</f>
        <v>0</v>
      </c>
      <c r="H19" s="54"/>
      <c r="I19" s="11" t="s">
        <v>5</v>
      </c>
      <c r="J19" s="59">
        <f>0/1000</f>
        <v>0</v>
      </c>
      <c r="K19" s="58"/>
      <c r="L19" s="12"/>
      <c r="M19" s="12"/>
      <c r="N19" s="12"/>
      <c r="O19" s="12"/>
      <c r="P19" s="12"/>
      <c r="Q19" s="12"/>
      <c r="R19" s="12"/>
      <c r="S19" s="12"/>
      <c r="T19" s="12"/>
      <c r="U19" s="11" t="s">
        <v>5</v>
      </c>
    </row>
    <row r="20" spans="1:26" s="7" customFormat="1">
      <c r="D20" s="13" t="s">
        <v>7</v>
      </c>
      <c r="F20" s="14"/>
      <c r="G20" s="53">
        <f>0/1000</f>
        <v>0</v>
      </c>
      <c r="H20" s="54"/>
      <c r="I20" s="11" t="s">
        <v>5</v>
      </c>
      <c r="J20" s="59">
        <f>0/1000</f>
        <v>0</v>
      </c>
      <c r="K20" s="58"/>
      <c r="L20" s="12"/>
      <c r="M20" s="12"/>
      <c r="N20" s="12"/>
      <c r="O20" s="12"/>
      <c r="P20" s="12"/>
      <c r="Q20" s="12"/>
      <c r="R20" s="12"/>
      <c r="S20" s="12"/>
      <c r="T20" s="12"/>
      <c r="U20" s="11" t="s">
        <v>5</v>
      </c>
    </row>
    <row r="21" spans="1:26" s="7" customFormat="1">
      <c r="D21" s="8" t="s">
        <v>8</v>
      </c>
      <c r="G21" s="66">
        <f>(V21+V22)/1000</f>
        <v>1.29295</v>
      </c>
      <c r="H21" s="54"/>
      <c r="I21" s="11" t="s">
        <v>9</v>
      </c>
      <c r="J21" s="57">
        <f>(W21+W22)/1000</f>
        <v>1.29295</v>
      </c>
      <c r="K21" s="58"/>
      <c r="L21" s="12"/>
      <c r="M21" s="12"/>
      <c r="N21" s="12"/>
      <c r="O21" s="12"/>
      <c r="P21" s="12"/>
      <c r="Q21" s="12"/>
      <c r="R21" s="12"/>
      <c r="S21" s="12"/>
      <c r="T21" s="12"/>
      <c r="U21" s="11" t="s">
        <v>9</v>
      </c>
      <c r="V21" s="1" t="s">
        <v>10</v>
      </c>
      <c r="W21" s="1" t="s">
        <v>10</v>
      </c>
      <c r="X21" s="15" t="s">
        <v>11</v>
      </c>
      <c r="Y21" s="15" t="s">
        <v>12</v>
      </c>
      <c r="Z21" s="15" t="s">
        <v>13</v>
      </c>
    </row>
    <row r="22" spans="1:26" s="7" customFormat="1">
      <c r="D22" s="8" t="s">
        <v>14</v>
      </c>
      <c r="G22" s="53">
        <f>17493/1000</f>
        <v>17.492999999999999</v>
      </c>
      <c r="H22" s="54"/>
      <c r="I22" s="11" t="s">
        <v>5</v>
      </c>
      <c r="J22" s="59">
        <f>237181/1000</f>
        <v>237.18100000000001</v>
      </c>
      <c r="K22" s="58"/>
      <c r="L22" s="12"/>
      <c r="M22" s="12"/>
      <c r="N22" s="12"/>
      <c r="O22" s="12"/>
      <c r="P22" s="12"/>
      <c r="Q22" s="12"/>
      <c r="R22" s="12"/>
      <c r="S22" s="12"/>
      <c r="T22" s="12"/>
      <c r="U22" s="11" t="s">
        <v>5</v>
      </c>
      <c r="V22" s="1" t="s">
        <v>15</v>
      </c>
      <c r="W22" s="1" t="s">
        <v>15</v>
      </c>
      <c r="X22" s="2" t="s">
        <v>16</v>
      </c>
      <c r="Y22" s="2" t="s">
        <v>17</v>
      </c>
      <c r="Z22" s="2" t="s">
        <v>18</v>
      </c>
    </row>
    <row r="23" spans="1:26" s="7" customFormat="1" ht="12">
      <c r="F23" s="9"/>
      <c r="G23" s="16"/>
      <c r="H23" s="16"/>
      <c r="I23" s="17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7"/>
    </row>
    <row r="24" spans="1:26" s="7" customFormat="1" ht="12">
      <c r="B24" s="9"/>
      <c r="C24" s="9"/>
      <c r="D24" s="9"/>
      <c r="F24" s="14"/>
      <c r="G24" s="19"/>
      <c r="H24" s="19"/>
      <c r="I24" s="20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0"/>
    </row>
    <row r="25" spans="1:26" s="7" customFormat="1" ht="12">
      <c r="A25" s="10" t="s">
        <v>19</v>
      </c>
      <c r="D25" s="7" t="s">
        <v>302</v>
      </c>
    </row>
    <row r="26" spans="1:26" s="7" customFormat="1" ht="12">
      <c r="A26" s="10"/>
    </row>
    <row r="27" spans="1:26" s="22" customFormat="1" ht="27" customHeight="1">
      <c r="A27" s="64" t="s">
        <v>20</v>
      </c>
      <c r="B27" s="64" t="s">
        <v>21</v>
      </c>
      <c r="C27" s="64" t="s">
        <v>22</v>
      </c>
      <c r="D27" s="65" t="s">
        <v>23</v>
      </c>
      <c r="E27" s="65"/>
      <c r="F27" s="65"/>
      <c r="G27" s="65" t="s">
        <v>24</v>
      </c>
      <c r="H27" s="65"/>
      <c r="I27" s="65"/>
      <c r="J27" s="65" t="s">
        <v>25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6" s="22" customFormat="1" ht="22.5" customHeight="1">
      <c r="A28" s="64"/>
      <c r="B28" s="64"/>
      <c r="C28" s="64"/>
      <c r="D28" s="64" t="s">
        <v>26</v>
      </c>
      <c r="E28" s="23" t="s">
        <v>27</v>
      </c>
      <c r="F28" s="23" t="s">
        <v>28</v>
      </c>
      <c r="G28" s="64" t="s">
        <v>26</v>
      </c>
      <c r="H28" s="23" t="s">
        <v>27</v>
      </c>
      <c r="I28" s="23" t="s">
        <v>28</v>
      </c>
      <c r="J28" s="64" t="s">
        <v>26</v>
      </c>
      <c r="K28" s="23" t="s">
        <v>27</v>
      </c>
      <c r="L28" s="23"/>
      <c r="M28" s="23"/>
      <c r="N28" s="23"/>
      <c r="O28" s="23"/>
      <c r="P28" s="23"/>
      <c r="Q28" s="23"/>
      <c r="R28" s="23"/>
      <c r="S28" s="23"/>
      <c r="T28" s="23"/>
      <c r="U28" s="23" t="s">
        <v>28</v>
      </c>
    </row>
    <row r="29" spans="1:26" s="22" customFormat="1" ht="22.5" customHeight="1">
      <c r="A29" s="64"/>
      <c r="B29" s="64"/>
      <c r="C29" s="64"/>
      <c r="D29" s="64"/>
      <c r="E29" s="23" t="s">
        <v>29</v>
      </c>
      <c r="F29" s="23" t="s">
        <v>30</v>
      </c>
      <c r="G29" s="64"/>
      <c r="H29" s="23" t="s">
        <v>29</v>
      </c>
      <c r="I29" s="23" t="s">
        <v>30</v>
      </c>
      <c r="J29" s="64"/>
      <c r="K29" s="23" t="s">
        <v>29</v>
      </c>
      <c r="L29" s="23"/>
      <c r="M29" s="23"/>
      <c r="N29" s="23"/>
      <c r="O29" s="23"/>
      <c r="P29" s="23"/>
      <c r="Q29" s="23"/>
      <c r="R29" s="23"/>
      <c r="S29" s="23"/>
      <c r="T29" s="23"/>
      <c r="U29" s="23" t="s">
        <v>30</v>
      </c>
    </row>
    <row r="30" spans="1:26" s="9" customFormat="1">
      <c r="A30" s="24">
        <v>1</v>
      </c>
      <c r="B30" s="24">
        <v>2</v>
      </c>
      <c r="C30" s="24">
        <v>3</v>
      </c>
      <c r="D30" s="24">
        <v>4</v>
      </c>
      <c r="E30" s="24">
        <v>5</v>
      </c>
      <c r="F30" s="24">
        <v>6</v>
      </c>
      <c r="G30" s="24">
        <v>7</v>
      </c>
      <c r="H30" s="24">
        <v>8</v>
      </c>
      <c r="I30" s="24">
        <v>9</v>
      </c>
      <c r="J30" s="24">
        <v>10</v>
      </c>
      <c r="K30" s="24">
        <v>11</v>
      </c>
      <c r="L30" s="24"/>
      <c r="M30" s="24"/>
      <c r="N30" s="24"/>
      <c r="O30" s="24"/>
      <c r="P30" s="24"/>
      <c r="Q30" s="24"/>
      <c r="R30" s="24"/>
      <c r="S30" s="24"/>
      <c r="T30" s="24"/>
      <c r="U30" s="24">
        <v>12</v>
      </c>
    </row>
    <row r="31" spans="1:26" s="25" customFormat="1" ht="12">
      <c r="A31" s="55" t="s">
        <v>31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</row>
    <row r="32" spans="1:26" s="25" customFormat="1" ht="12">
      <c r="A32" s="56" t="s">
        <v>32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</row>
    <row r="33" spans="1:21" s="25" customFormat="1" ht="60">
      <c r="A33" s="26" t="s">
        <v>33</v>
      </c>
      <c r="B33" s="28" t="s">
        <v>34</v>
      </c>
      <c r="C33" s="29" t="s">
        <v>35</v>
      </c>
      <c r="D33" s="30" t="s">
        <v>36</v>
      </c>
      <c r="E33" s="31"/>
      <c r="F33" s="30" t="s">
        <v>37</v>
      </c>
      <c r="G33" s="30" t="s">
        <v>38</v>
      </c>
      <c r="H33" s="30"/>
      <c r="I33" s="30" t="s">
        <v>39</v>
      </c>
      <c r="J33" s="30" t="s">
        <v>40</v>
      </c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 t="s">
        <v>41</v>
      </c>
    </row>
    <row r="34" spans="1:21" s="25" customFormat="1" ht="12">
      <c r="A34" s="27"/>
      <c r="B34" s="32" t="s">
        <v>42</v>
      </c>
      <c r="C34" s="33" t="s">
        <v>43</v>
      </c>
      <c r="D34" s="34"/>
      <c r="E34" s="35"/>
      <c r="F34" s="34"/>
      <c r="G34" s="34" t="s">
        <v>44</v>
      </c>
      <c r="H34" s="34"/>
      <c r="I34" s="34"/>
      <c r="J34" s="34" t="s">
        <v>45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</row>
    <row r="35" spans="1:21" s="9" customFormat="1" ht="24">
      <c r="A35" s="27"/>
      <c r="B35" s="32" t="s">
        <v>46</v>
      </c>
      <c r="C35" s="33" t="s">
        <v>47</v>
      </c>
      <c r="D35" s="34"/>
      <c r="E35" s="35"/>
      <c r="F35" s="34"/>
      <c r="G35" s="34" t="s">
        <v>48</v>
      </c>
      <c r="H35" s="34"/>
      <c r="I35" s="34"/>
      <c r="J35" s="34" t="s">
        <v>49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</row>
    <row r="36" spans="1:21" s="9" customFormat="1" ht="12">
      <c r="A36" s="27"/>
      <c r="B36" s="32" t="s">
        <v>50</v>
      </c>
      <c r="C36" s="33"/>
      <c r="D36" s="34"/>
      <c r="E36" s="35"/>
      <c r="F36" s="34"/>
      <c r="G36" s="34" t="s">
        <v>51</v>
      </c>
      <c r="H36" s="34"/>
      <c r="I36" s="34"/>
      <c r="J36" s="34" t="s">
        <v>52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</row>
    <row r="37" spans="1:21" s="9" customFormat="1" ht="60">
      <c r="A37" s="26" t="s">
        <v>53</v>
      </c>
      <c r="B37" s="28" t="s">
        <v>54</v>
      </c>
      <c r="C37" s="29" t="s">
        <v>55</v>
      </c>
      <c r="D37" s="30" t="s">
        <v>56</v>
      </c>
      <c r="E37" s="31"/>
      <c r="F37" s="30" t="s">
        <v>57</v>
      </c>
      <c r="G37" s="30" t="s">
        <v>58</v>
      </c>
      <c r="H37" s="30"/>
      <c r="I37" s="30" t="s">
        <v>59</v>
      </c>
      <c r="J37" s="30" t="s">
        <v>60</v>
      </c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 t="s">
        <v>61</v>
      </c>
    </row>
    <row r="38" spans="1:21" s="9" customFormat="1" ht="12">
      <c r="A38" s="27"/>
      <c r="B38" s="32" t="s">
        <v>62</v>
      </c>
      <c r="C38" s="33" t="s">
        <v>43</v>
      </c>
      <c r="D38" s="34"/>
      <c r="E38" s="35"/>
      <c r="F38" s="34"/>
      <c r="G38" s="34" t="s">
        <v>63</v>
      </c>
      <c r="H38" s="34"/>
      <c r="I38" s="34"/>
      <c r="J38" s="34" t="s">
        <v>64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</row>
    <row r="39" spans="1:21" s="7" customFormat="1" ht="24">
      <c r="A39" s="27"/>
      <c r="B39" s="32" t="s">
        <v>65</v>
      </c>
      <c r="C39" s="33" t="s">
        <v>47</v>
      </c>
      <c r="D39" s="34"/>
      <c r="E39" s="35"/>
      <c r="F39" s="34"/>
      <c r="G39" s="34" t="s">
        <v>66</v>
      </c>
      <c r="H39" s="34"/>
      <c r="I39" s="34"/>
      <c r="J39" s="34" t="s">
        <v>67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</row>
    <row r="40" spans="1:21" s="2" customFormat="1">
      <c r="A40" s="27"/>
      <c r="B40" s="32" t="s">
        <v>50</v>
      </c>
      <c r="C40" s="33"/>
      <c r="D40" s="34"/>
      <c r="E40" s="35"/>
      <c r="F40" s="34"/>
      <c r="G40" s="34" t="s">
        <v>68</v>
      </c>
      <c r="H40" s="34"/>
      <c r="I40" s="34"/>
      <c r="J40" s="34" t="s">
        <v>69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21" s="2" customFormat="1" ht="60">
      <c r="A41" s="26" t="s">
        <v>70</v>
      </c>
      <c r="B41" s="28" t="s">
        <v>71</v>
      </c>
      <c r="C41" s="29" t="s">
        <v>72</v>
      </c>
      <c r="D41" s="30" t="s">
        <v>73</v>
      </c>
      <c r="E41" s="31"/>
      <c r="F41" s="30" t="s">
        <v>74</v>
      </c>
      <c r="G41" s="30" t="s">
        <v>75</v>
      </c>
      <c r="H41" s="30"/>
      <c r="I41" s="30" t="s">
        <v>76</v>
      </c>
      <c r="J41" s="30" t="s">
        <v>77</v>
      </c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 t="s">
        <v>78</v>
      </c>
    </row>
    <row r="42" spans="1:21" s="2" customFormat="1">
      <c r="A42" s="27"/>
      <c r="B42" s="32" t="s">
        <v>79</v>
      </c>
      <c r="C42" s="33" t="s">
        <v>43</v>
      </c>
      <c r="D42" s="34"/>
      <c r="E42" s="35"/>
      <c r="F42" s="34"/>
      <c r="G42" s="34" t="s">
        <v>80</v>
      </c>
      <c r="H42" s="34"/>
      <c r="I42" s="34"/>
      <c r="J42" s="34" t="s">
        <v>81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1:21" s="2" customFormat="1" ht="24">
      <c r="A43" s="27"/>
      <c r="B43" s="32" t="s">
        <v>82</v>
      </c>
      <c r="C43" s="33" t="s">
        <v>47</v>
      </c>
      <c r="D43" s="34"/>
      <c r="E43" s="35"/>
      <c r="F43" s="34"/>
      <c r="G43" s="34" t="s">
        <v>83</v>
      </c>
      <c r="H43" s="34"/>
      <c r="I43" s="34"/>
      <c r="J43" s="34" t="s">
        <v>84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21" s="2" customFormat="1">
      <c r="A44" s="27"/>
      <c r="B44" s="32" t="s">
        <v>50</v>
      </c>
      <c r="C44" s="33"/>
      <c r="D44" s="34"/>
      <c r="E44" s="35"/>
      <c r="F44" s="34"/>
      <c r="G44" s="34" t="s">
        <v>85</v>
      </c>
      <c r="H44" s="34"/>
      <c r="I44" s="34"/>
      <c r="J44" s="34" t="s">
        <v>86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</row>
    <row r="45" spans="1:21" s="2" customFormat="1" ht="72">
      <c r="A45" s="26" t="s">
        <v>87</v>
      </c>
      <c r="B45" s="28" t="s">
        <v>88</v>
      </c>
      <c r="C45" s="29" t="s">
        <v>35</v>
      </c>
      <c r="D45" s="30" t="s">
        <v>89</v>
      </c>
      <c r="E45" s="31" t="s">
        <v>90</v>
      </c>
      <c r="F45" s="30" t="s">
        <v>91</v>
      </c>
      <c r="G45" s="30" t="s">
        <v>92</v>
      </c>
      <c r="H45" s="30" t="s">
        <v>93</v>
      </c>
      <c r="I45" s="30" t="s">
        <v>94</v>
      </c>
      <c r="J45" s="30" t="s">
        <v>95</v>
      </c>
      <c r="K45" s="31" t="s">
        <v>96</v>
      </c>
      <c r="L45" s="31"/>
      <c r="M45" s="31"/>
      <c r="N45" s="31"/>
      <c r="O45" s="31"/>
      <c r="P45" s="31"/>
      <c r="Q45" s="31"/>
      <c r="R45" s="31"/>
      <c r="S45" s="31"/>
      <c r="T45" s="31"/>
      <c r="U45" s="31" t="s">
        <v>97</v>
      </c>
    </row>
    <row r="46" spans="1:21" s="2" customFormat="1" ht="24">
      <c r="A46" s="27"/>
      <c r="B46" s="32" t="s">
        <v>98</v>
      </c>
      <c r="C46" s="33" t="s">
        <v>99</v>
      </c>
      <c r="D46" s="34"/>
      <c r="E46" s="35"/>
      <c r="F46" s="34"/>
      <c r="G46" s="34" t="s">
        <v>100</v>
      </c>
      <c r="H46" s="34"/>
      <c r="I46" s="34"/>
      <c r="J46" s="34" t="s">
        <v>101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</row>
    <row r="47" spans="1:21" s="2" customFormat="1" ht="24">
      <c r="A47" s="27"/>
      <c r="B47" s="32" t="s">
        <v>102</v>
      </c>
      <c r="C47" s="33" t="s">
        <v>103</v>
      </c>
      <c r="D47" s="34"/>
      <c r="E47" s="35"/>
      <c r="F47" s="34"/>
      <c r="G47" s="34" t="s">
        <v>104</v>
      </c>
      <c r="H47" s="34"/>
      <c r="I47" s="34"/>
      <c r="J47" s="34" t="s">
        <v>105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21" s="2" customFormat="1">
      <c r="A48" s="27"/>
      <c r="B48" s="32" t="s">
        <v>50</v>
      </c>
      <c r="C48" s="33"/>
      <c r="D48" s="34"/>
      <c r="E48" s="35"/>
      <c r="F48" s="34"/>
      <c r="G48" s="34" t="s">
        <v>106</v>
      </c>
      <c r="H48" s="34"/>
      <c r="I48" s="34"/>
      <c r="J48" s="34" t="s">
        <v>107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</row>
    <row r="49" spans="1:21" s="2" customFormat="1" ht="48">
      <c r="A49" s="26" t="s">
        <v>108</v>
      </c>
      <c r="B49" s="28" t="s">
        <v>109</v>
      </c>
      <c r="C49" s="29" t="s">
        <v>110</v>
      </c>
      <c r="D49" s="30" t="s">
        <v>111</v>
      </c>
      <c r="E49" s="31" t="s">
        <v>112</v>
      </c>
      <c r="F49" s="30"/>
      <c r="G49" s="30" t="s">
        <v>113</v>
      </c>
      <c r="H49" s="30" t="s">
        <v>114</v>
      </c>
      <c r="I49" s="30"/>
      <c r="J49" s="30" t="s">
        <v>115</v>
      </c>
      <c r="K49" s="31" t="s">
        <v>116</v>
      </c>
      <c r="L49" s="31"/>
      <c r="M49" s="31"/>
      <c r="N49" s="31"/>
      <c r="O49" s="31"/>
      <c r="P49" s="31"/>
      <c r="Q49" s="31"/>
      <c r="R49" s="31"/>
      <c r="S49" s="31"/>
      <c r="T49" s="31"/>
      <c r="U49" s="31"/>
    </row>
    <row r="50" spans="1:21" s="2" customFormat="1" ht="96">
      <c r="A50" s="26" t="s">
        <v>117</v>
      </c>
      <c r="B50" s="28" t="s">
        <v>118</v>
      </c>
      <c r="C50" s="29" t="s">
        <v>119</v>
      </c>
      <c r="D50" s="30" t="s">
        <v>120</v>
      </c>
      <c r="E50" s="31" t="s">
        <v>121</v>
      </c>
      <c r="F50" s="30" t="s">
        <v>122</v>
      </c>
      <c r="G50" s="30" t="s">
        <v>123</v>
      </c>
      <c r="H50" s="30" t="s">
        <v>124</v>
      </c>
      <c r="I50" s="30" t="s">
        <v>125</v>
      </c>
      <c r="J50" s="30" t="s">
        <v>126</v>
      </c>
      <c r="K50" s="31" t="s">
        <v>127</v>
      </c>
      <c r="L50" s="31"/>
      <c r="M50" s="31"/>
      <c r="N50" s="31"/>
      <c r="O50" s="31"/>
      <c r="P50" s="31"/>
      <c r="Q50" s="31"/>
      <c r="R50" s="31"/>
      <c r="S50" s="31"/>
      <c r="T50" s="31"/>
      <c r="U50" s="31" t="s">
        <v>128</v>
      </c>
    </row>
    <row r="51" spans="1:21" s="2" customFormat="1" ht="24">
      <c r="A51" s="27"/>
      <c r="B51" s="32" t="s">
        <v>129</v>
      </c>
      <c r="C51" s="33" t="s">
        <v>99</v>
      </c>
      <c r="D51" s="34"/>
      <c r="E51" s="35"/>
      <c r="F51" s="34"/>
      <c r="G51" s="34" t="s">
        <v>130</v>
      </c>
      <c r="H51" s="34"/>
      <c r="I51" s="34"/>
      <c r="J51" s="34" t="s">
        <v>131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</row>
    <row r="52" spans="1:21" s="2" customFormat="1" ht="24">
      <c r="A52" s="27"/>
      <c r="B52" s="32" t="s">
        <v>132</v>
      </c>
      <c r="C52" s="33" t="s">
        <v>103</v>
      </c>
      <c r="D52" s="34"/>
      <c r="E52" s="35"/>
      <c r="F52" s="34"/>
      <c r="G52" s="34" t="s">
        <v>133</v>
      </c>
      <c r="H52" s="34"/>
      <c r="I52" s="34"/>
      <c r="J52" s="34" t="s">
        <v>134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</row>
    <row r="53" spans="1:21" s="2" customFormat="1">
      <c r="A53" s="27"/>
      <c r="B53" s="32" t="s">
        <v>50</v>
      </c>
      <c r="C53" s="33"/>
      <c r="D53" s="34"/>
      <c r="E53" s="35"/>
      <c r="F53" s="34"/>
      <c r="G53" s="34" t="s">
        <v>135</v>
      </c>
      <c r="H53" s="34"/>
      <c r="I53" s="34"/>
      <c r="J53" s="34" t="s">
        <v>136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</row>
    <row r="54" spans="1:21" s="2" customFormat="1" ht="48">
      <c r="A54" s="26" t="s">
        <v>137</v>
      </c>
      <c r="B54" s="28" t="s">
        <v>138</v>
      </c>
      <c r="C54" s="29" t="s">
        <v>139</v>
      </c>
      <c r="D54" s="30" t="s">
        <v>140</v>
      </c>
      <c r="E54" s="31" t="s">
        <v>141</v>
      </c>
      <c r="F54" s="30" t="s">
        <v>142</v>
      </c>
      <c r="G54" s="30" t="s">
        <v>143</v>
      </c>
      <c r="H54" s="30" t="s">
        <v>144</v>
      </c>
      <c r="I54" s="30" t="s">
        <v>145</v>
      </c>
      <c r="J54" s="30" t="s">
        <v>146</v>
      </c>
      <c r="K54" s="31" t="s">
        <v>147</v>
      </c>
      <c r="L54" s="31"/>
      <c r="M54" s="31"/>
      <c r="N54" s="31"/>
      <c r="O54" s="31"/>
      <c r="P54" s="31"/>
      <c r="Q54" s="31"/>
      <c r="R54" s="31"/>
      <c r="S54" s="31"/>
      <c r="T54" s="31"/>
      <c r="U54" s="31" t="s">
        <v>148</v>
      </c>
    </row>
    <row r="55" spans="1:21" s="2" customFormat="1">
      <c r="A55" s="27"/>
      <c r="B55" s="32" t="s">
        <v>149</v>
      </c>
      <c r="C55" s="33" t="s">
        <v>99</v>
      </c>
      <c r="D55" s="34"/>
      <c r="E55" s="35"/>
      <c r="F55" s="34"/>
      <c r="G55" s="34" t="s">
        <v>150</v>
      </c>
      <c r="H55" s="34"/>
      <c r="I55" s="34"/>
      <c r="J55" s="34" t="s">
        <v>151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</row>
    <row r="56" spans="1:21" s="2" customFormat="1" ht="24">
      <c r="A56" s="27"/>
      <c r="B56" s="32" t="s">
        <v>152</v>
      </c>
      <c r="C56" s="33" t="s">
        <v>103</v>
      </c>
      <c r="D56" s="34"/>
      <c r="E56" s="35"/>
      <c r="F56" s="34"/>
      <c r="G56" s="34" t="s">
        <v>153</v>
      </c>
      <c r="H56" s="34"/>
      <c r="I56" s="34"/>
      <c r="J56" s="34" t="s">
        <v>154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</row>
    <row r="57" spans="1:21" s="2" customFormat="1">
      <c r="A57" s="27"/>
      <c r="B57" s="32" t="s">
        <v>50</v>
      </c>
      <c r="C57" s="33"/>
      <c r="D57" s="34"/>
      <c r="E57" s="35"/>
      <c r="F57" s="34"/>
      <c r="G57" s="34" t="s">
        <v>155</v>
      </c>
      <c r="H57" s="34"/>
      <c r="I57" s="34"/>
      <c r="J57" s="34" t="s">
        <v>156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</row>
    <row r="58" spans="1:21" s="2" customFormat="1" ht="48">
      <c r="A58" s="26" t="s">
        <v>157</v>
      </c>
      <c r="B58" s="28" t="s">
        <v>158</v>
      </c>
      <c r="C58" s="29" t="s">
        <v>159</v>
      </c>
      <c r="D58" s="30" t="s">
        <v>160</v>
      </c>
      <c r="E58" s="31"/>
      <c r="F58" s="30" t="s">
        <v>161</v>
      </c>
      <c r="G58" s="30" t="s">
        <v>162</v>
      </c>
      <c r="H58" s="30"/>
      <c r="I58" s="30" t="s">
        <v>163</v>
      </c>
      <c r="J58" s="30" t="s">
        <v>164</v>
      </c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 t="s">
        <v>165</v>
      </c>
    </row>
    <row r="59" spans="1:21" s="2" customFormat="1">
      <c r="A59" s="27"/>
      <c r="B59" s="32" t="s">
        <v>166</v>
      </c>
      <c r="C59" s="33" t="s">
        <v>43</v>
      </c>
      <c r="D59" s="34"/>
      <c r="E59" s="35"/>
      <c r="F59" s="34"/>
      <c r="G59" s="34" t="s">
        <v>167</v>
      </c>
      <c r="H59" s="34"/>
      <c r="I59" s="34"/>
      <c r="J59" s="34" t="s">
        <v>168</v>
      </c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</row>
    <row r="60" spans="1:21" s="2" customFormat="1" ht="24">
      <c r="A60" s="27"/>
      <c r="B60" s="32" t="s">
        <v>169</v>
      </c>
      <c r="C60" s="33" t="s">
        <v>47</v>
      </c>
      <c r="D60" s="34"/>
      <c r="E60" s="35"/>
      <c r="F60" s="34"/>
      <c r="G60" s="34" t="s">
        <v>170</v>
      </c>
      <c r="H60" s="34"/>
      <c r="I60" s="34"/>
      <c r="J60" s="34" t="s">
        <v>171</v>
      </c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</row>
    <row r="61" spans="1:21" s="2" customFormat="1">
      <c r="A61" s="27"/>
      <c r="B61" s="32" t="s">
        <v>50</v>
      </c>
      <c r="C61" s="33"/>
      <c r="D61" s="34"/>
      <c r="E61" s="35"/>
      <c r="F61" s="34"/>
      <c r="G61" s="34" t="s">
        <v>172</v>
      </c>
      <c r="H61" s="34"/>
      <c r="I61" s="34"/>
      <c r="J61" s="34" t="s">
        <v>173</v>
      </c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</row>
    <row r="62" spans="1:21" s="2" customFormat="1" ht="84">
      <c r="A62" s="26" t="s">
        <v>174</v>
      </c>
      <c r="B62" s="28" t="s">
        <v>175</v>
      </c>
      <c r="C62" s="29" t="s">
        <v>119</v>
      </c>
      <c r="D62" s="30" t="s">
        <v>176</v>
      </c>
      <c r="E62" s="31" t="s">
        <v>177</v>
      </c>
      <c r="F62" s="30" t="s">
        <v>178</v>
      </c>
      <c r="G62" s="30" t="s">
        <v>179</v>
      </c>
      <c r="H62" s="30" t="s">
        <v>180</v>
      </c>
      <c r="I62" s="30" t="s">
        <v>181</v>
      </c>
      <c r="J62" s="30" t="s">
        <v>182</v>
      </c>
      <c r="K62" s="31" t="s">
        <v>183</v>
      </c>
      <c r="L62" s="31"/>
      <c r="M62" s="31"/>
      <c r="N62" s="31"/>
      <c r="O62" s="31"/>
      <c r="P62" s="31"/>
      <c r="Q62" s="31"/>
      <c r="R62" s="31"/>
      <c r="S62" s="31"/>
      <c r="T62" s="31"/>
      <c r="U62" s="31" t="s">
        <v>184</v>
      </c>
    </row>
    <row r="63" spans="1:21" s="2" customFormat="1" ht="24">
      <c r="A63" s="27"/>
      <c r="B63" s="32" t="s">
        <v>185</v>
      </c>
      <c r="C63" s="33" t="s">
        <v>99</v>
      </c>
      <c r="D63" s="34"/>
      <c r="E63" s="35"/>
      <c r="F63" s="34"/>
      <c r="G63" s="34" t="s">
        <v>186</v>
      </c>
      <c r="H63" s="34"/>
      <c r="I63" s="34"/>
      <c r="J63" s="34" t="s">
        <v>187</v>
      </c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</row>
    <row r="64" spans="1:21" s="2" customFormat="1" ht="24">
      <c r="A64" s="27"/>
      <c r="B64" s="32" t="s">
        <v>188</v>
      </c>
      <c r="C64" s="33" t="s">
        <v>103</v>
      </c>
      <c r="D64" s="34"/>
      <c r="E64" s="35"/>
      <c r="F64" s="34"/>
      <c r="G64" s="34" t="s">
        <v>189</v>
      </c>
      <c r="H64" s="34"/>
      <c r="I64" s="34"/>
      <c r="J64" s="34" t="s">
        <v>190</v>
      </c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</row>
    <row r="65" spans="1:21" s="2" customFormat="1">
      <c r="A65" s="27"/>
      <c r="B65" s="32" t="s">
        <v>50</v>
      </c>
      <c r="C65" s="33"/>
      <c r="D65" s="34"/>
      <c r="E65" s="35"/>
      <c r="F65" s="34"/>
      <c r="G65" s="34" t="s">
        <v>191</v>
      </c>
      <c r="H65" s="34"/>
      <c r="I65" s="34"/>
      <c r="J65" s="34" t="s">
        <v>192</v>
      </c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</row>
    <row r="66" spans="1:21" s="2" customFormat="1" ht="84">
      <c r="A66" s="26" t="s">
        <v>193</v>
      </c>
      <c r="B66" s="28" t="s">
        <v>194</v>
      </c>
      <c r="C66" s="29" t="s">
        <v>195</v>
      </c>
      <c r="D66" s="30" t="s">
        <v>196</v>
      </c>
      <c r="E66" s="31" t="s">
        <v>197</v>
      </c>
      <c r="F66" s="30"/>
      <c r="G66" s="30" t="s">
        <v>198</v>
      </c>
      <c r="H66" s="30" t="s">
        <v>199</v>
      </c>
      <c r="I66" s="30"/>
      <c r="J66" s="30" t="s">
        <v>200</v>
      </c>
      <c r="K66" s="31" t="s">
        <v>201</v>
      </c>
      <c r="L66" s="31"/>
      <c r="M66" s="31"/>
      <c r="N66" s="31"/>
      <c r="O66" s="31"/>
      <c r="P66" s="31"/>
      <c r="Q66" s="31"/>
      <c r="R66" s="31"/>
      <c r="S66" s="31"/>
      <c r="T66" s="31"/>
      <c r="U66" s="31"/>
    </row>
    <row r="67" spans="1:21" s="2" customFormat="1" ht="60">
      <c r="A67" s="26" t="s">
        <v>202</v>
      </c>
      <c r="B67" s="28" t="s">
        <v>203</v>
      </c>
      <c r="C67" s="29" t="s">
        <v>204</v>
      </c>
      <c r="D67" s="30" t="s">
        <v>205</v>
      </c>
      <c r="E67" s="31" t="s">
        <v>206</v>
      </c>
      <c r="F67" s="30" t="s">
        <v>207</v>
      </c>
      <c r="G67" s="30" t="s">
        <v>208</v>
      </c>
      <c r="H67" s="30" t="s">
        <v>209</v>
      </c>
      <c r="I67" s="30" t="s">
        <v>210</v>
      </c>
      <c r="J67" s="30" t="s">
        <v>211</v>
      </c>
      <c r="K67" s="31" t="s">
        <v>212</v>
      </c>
      <c r="L67" s="31"/>
      <c r="M67" s="31"/>
      <c r="N67" s="31"/>
      <c r="O67" s="31"/>
      <c r="P67" s="31"/>
      <c r="Q67" s="31"/>
      <c r="R67" s="31"/>
      <c r="S67" s="31"/>
      <c r="T67" s="31"/>
      <c r="U67" s="31" t="s">
        <v>213</v>
      </c>
    </row>
    <row r="68" spans="1:21" s="2" customFormat="1">
      <c r="A68" s="27"/>
      <c r="B68" s="32" t="s">
        <v>214</v>
      </c>
      <c r="C68" s="33" t="s">
        <v>99</v>
      </c>
      <c r="D68" s="34"/>
      <c r="E68" s="35"/>
      <c r="F68" s="34"/>
      <c r="G68" s="34" t="s">
        <v>215</v>
      </c>
      <c r="H68" s="34"/>
      <c r="I68" s="34"/>
      <c r="J68" s="34" t="s">
        <v>216</v>
      </c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</row>
    <row r="69" spans="1:21" s="2" customFormat="1" ht="24">
      <c r="A69" s="27"/>
      <c r="B69" s="32" t="s">
        <v>217</v>
      </c>
      <c r="C69" s="33" t="s">
        <v>103</v>
      </c>
      <c r="D69" s="34"/>
      <c r="E69" s="35"/>
      <c r="F69" s="34"/>
      <c r="G69" s="34" t="s">
        <v>218</v>
      </c>
      <c r="H69" s="34"/>
      <c r="I69" s="34"/>
      <c r="J69" s="34" t="s">
        <v>219</v>
      </c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</row>
    <row r="70" spans="1:21" s="2" customFormat="1">
      <c r="A70" s="27"/>
      <c r="B70" s="32" t="s">
        <v>50</v>
      </c>
      <c r="C70" s="33"/>
      <c r="D70" s="34"/>
      <c r="E70" s="35"/>
      <c r="F70" s="34"/>
      <c r="G70" s="34" t="s">
        <v>220</v>
      </c>
      <c r="H70" s="34"/>
      <c r="I70" s="34"/>
      <c r="J70" s="34" t="s">
        <v>221</v>
      </c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</row>
    <row r="71" spans="1:21" s="2" customFormat="1" ht="84">
      <c r="A71" s="26" t="s">
        <v>222</v>
      </c>
      <c r="B71" s="28" t="s">
        <v>194</v>
      </c>
      <c r="C71" s="29" t="s">
        <v>223</v>
      </c>
      <c r="D71" s="30" t="s">
        <v>196</v>
      </c>
      <c r="E71" s="31" t="s">
        <v>197</v>
      </c>
      <c r="F71" s="30"/>
      <c r="G71" s="30" t="s">
        <v>224</v>
      </c>
      <c r="H71" s="30" t="s">
        <v>225</v>
      </c>
      <c r="I71" s="30"/>
      <c r="J71" s="30" t="s">
        <v>226</v>
      </c>
      <c r="K71" s="31" t="s">
        <v>227</v>
      </c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 s="2" customFormat="1" ht="60">
      <c r="A72" s="26" t="s">
        <v>48</v>
      </c>
      <c r="B72" s="28" t="s">
        <v>228</v>
      </c>
      <c r="C72" s="29" t="s">
        <v>229</v>
      </c>
      <c r="D72" s="30" t="s">
        <v>89</v>
      </c>
      <c r="E72" s="31" t="s">
        <v>90</v>
      </c>
      <c r="F72" s="30" t="s">
        <v>91</v>
      </c>
      <c r="G72" s="30" t="s">
        <v>230</v>
      </c>
      <c r="H72" s="30" t="s">
        <v>231</v>
      </c>
      <c r="I72" s="30" t="s">
        <v>232</v>
      </c>
      <c r="J72" s="30" t="s">
        <v>233</v>
      </c>
      <c r="K72" s="31" t="s">
        <v>234</v>
      </c>
      <c r="L72" s="31"/>
      <c r="M72" s="31"/>
      <c r="N72" s="31"/>
      <c r="O72" s="31"/>
      <c r="P72" s="31"/>
      <c r="Q72" s="31"/>
      <c r="R72" s="31"/>
      <c r="S72" s="31"/>
      <c r="T72" s="31"/>
      <c r="U72" s="31" t="s">
        <v>235</v>
      </c>
    </row>
    <row r="73" spans="1:21" s="2" customFormat="1" ht="24">
      <c r="A73" s="27"/>
      <c r="B73" s="32" t="s">
        <v>236</v>
      </c>
      <c r="C73" s="33" t="s">
        <v>99</v>
      </c>
      <c r="D73" s="34"/>
      <c r="E73" s="35"/>
      <c r="F73" s="34"/>
      <c r="G73" s="34" t="s">
        <v>237</v>
      </c>
      <c r="H73" s="34"/>
      <c r="I73" s="34"/>
      <c r="J73" s="34" t="s">
        <v>238</v>
      </c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</row>
    <row r="74" spans="1:21" s="2" customFormat="1" ht="24">
      <c r="A74" s="27"/>
      <c r="B74" s="32" t="s">
        <v>239</v>
      </c>
      <c r="C74" s="33" t="s">
        <v>103</v>
      </c>
      <c r="D74" s="34"/>
      <c r="E74" s="35"/>
      <c r="F74" s="34"/>
      <c r="G74" s="34" t="s">
        <v>240</v>
      </c>
      <c r="H74" s="34"/>
      <c r="I74" s="34"/>
      <c r="J74" s="34" t="s">
        <v>241</v>
      </c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</row>
    <row r="75" spans="1:21" s="2" customFormat="1">
      <c r="A75" s="27"/>
      <c r="B75" s="32" t="s">
        <v>50</v>
      </c>
      <c r="C75" s="33"/>
      <c r="D75" s="34"/>
      <c r="E75" s="35"/>
      <c r="F75" s="34"/>
      <c r="G75" s="34" t="s">
        <v>242</v>
      </c>
      <c r="H75" s="34"/>
      <c r="I75" s="34"/>
      <c r="J75" s="34" t="s">
        <v>243</v>
      </c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</row>
    <row r="76" spans="1:21" s="2" customFormat="1" ht="48">
      <c r="A76" s="26" t="s">
        <v>244</v>
      </c>
      <c r="B76" s="28" t="s">
        <v>109</v>
      </c>
      <c r="C76" s="29" t="s">
        <v>245</v>
      </c>
      <c r="D76" s="30" t="s">
        <v>111</v>
      </c>
      <c r="E76" s="31" t="s">
        <v>112</v>
      </c>
      <c r="F76" s="30"/>
      <c r="G76" s="30" t="s">
        <v>246</v>
      </c>
      <c r="H76" s="30" t="s">
        <v>247</v>
      </c>
      <c r="I76" s="30"/>
      <c r="J76" s="30" t="s">
        <v>248</v>
      </c>
      <c r="K76" s="31" t="s">
        <v>249</v>
      </c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1" s="2" customFormat="1" ht="48">
      <c r="A77" s="26" t="s">
        <v>250</v>
      </c>
      <c r="B77" s="28" t="s">
        <v>251</v>
      </c>
      <c r="C77" s="29" t="s">
        <v>252</v>
      </c>
      <c r="D77" s="30" t="s">
        <v>253</v>
      </c>
      <c r="E77" s="31" t="s">
        <v>254</v>
      </c>
      <c r="F77" s="30" t="s">
        <v>255</v>
      </c>
      <c r="G77" s="30" t="s">
        <v>256</v>
      </c>
      <c r="H77" s="30" t="s">
        <v>257</v>
      </c>
      <c r="I77" s="30" t="s">
        <v>258</v>
      </c>
      <c r="J77" s="30" t="s">
        <v>259</v>
      </c>
      <c r="K77" s="31" t="s">
        <v>260</v>
      </c>
      <c r="L77" s="31"/>
      <c r="M77" s="31"/>
      <c r="N77" s="31"/>
      <c r="O77" s="31"/>
      <c r="P77" s="31"/>
      <c r="Q77" s="31"/>
      <c r="R77" s="31"/>
      <c r="S77" s="31"/>
      <c r="T77" s="31"/>
      <c r="U77" s="31" t="s">
        <v>261</v>
      </c>
    </row>
    <row r="78" spans="1:21" s="2" customFormat="1">
      <c r="A78" s="27"/>
      <c r="B78" s="32" t="s">
        <v>262</v>
      </c>
      <c r="C78" s="33" t="s">
        <v>43</v>
      </c>
      <c r="D78" s="34"/>
      <c r="E78" s="35"/>
      <c r="F78" s="34"/>
      <c r="G78" s="34" t="s">
        <v>263</v>
      </c>
      <c r="H78" s="34"/>
      <c r="I78" s="34"/>
      <c r="J78" s="34" t="s">
        <v>264</v>
      </c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</row>
    <row r="79" spans="1:21" s="2" customFormat="1" ht="24">
      <c r="A79" s="27"/>
      <c r="B79" s="32" t="s">
        <v>265</v>
      </c>
      <c r="C79" s="33" t="s">
        <v>47</v>
      </c>
      <c r="D79" s="34"/>
      <c r="E79" s="35"/>
      <c r="F79" s="34"/>
      <c r="G79" s="34" t="s">
        <v>266</v>
      </c>
      <c r="H79" s="34"/>
      <c r="I79" s="34"/>
      <c r="J79" s="34" t="s">
        <v>267</v>
      </c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</row>
    <row r="80" spans="1:21" s="2" customFormat="1">
      <c r="A80" s="27"/>
      <c r="B80" s="32" t="s">
        <v>50</v>
      </c>
      <c r="C80" s="33"/>
      <c r="D80" s="34"/>
      <c r="E80" s="35"/>
      <c r="F80" s="34"/>
      <c r="G80" s="34" t="s">
        <v>268</v>
      </c>
      <c r="H80" s="34"/>
      <c r="I80" s="34"/>
      <c r="J80" s="34" t="s">
        <v>269</v>
      </c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</row>
    <row r="81" spans="1:21" s="2" customFormat="1" ht="36">
      <c r="A81" s="51" t="s">
        <v>270</v>
      </c>
      <c r="B81" s="51"/>
      <c r="C81" s="51"/>
      <c r="D81" s="51"/>
      <c r="E81" s="51"/>
      <c r="F81" s="51"/>
      <c r="G81" s="30" t="s">
        <v>271</v>
      </c>
      <c r="H81" s="30" t="s">
        <v>272</v>
      </c>
      <c r="I81" s="30" t="s">
        <v>273</v>
      </c>
      <c r="J81" s="30" t="s">
        <v>274</v>
      </c>
      <c r="K81" s="31" t="s">
        <v>275</v>
      </c>
      <c r="L81" s="31"/>
      <c r="M81" s="31"/>
      <c r="N81" s="31"/>
      <c r="O81" s="31"/>
      <c r="P81" s="31"/>
      <c r="Q81" s="31"/>
      <c r="R81" s="31"/>
      <c r="S81" s="31"/>
      <c r="T81" s="31"/>
      <c r="U81" s="31" t="s">
        <v>276</v>
      </c>
    </row>
    <row r="82" spans="1:21" s="2" customFormat="1">
      <c r="A82" s="51" t="s">
        <v>277</v>
      </c>
      <c r="B82" s="51"/>
      <c r="C82" s="51"/>
      <c r="D82" s="51"/>
      <c r="E82" s="51"/>
      <c r="F82" s="51"/>
      <c r="G82" s="30"/>
      <c r="H82" s="30"/>
      <c r="I82" s="30"/>
      <c r="J82" s="30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1:21" s="2" customFormat="1">
      <c r="A83" s="51" t="s">
        <v>278</v>
      </c>
      <c r="B83" s="51"/>
      <c r="C83" s="51"/>
      <c r="D83" s="51"/>
      <c r="E83" s="51"/>
      <c r="F83" s="51"/>
      <c r="G83" s="30" t="s">
        <v>11</v>
      </c>
      <c r="H83" s="30"/>
      <c r="I83" s="30"/>
      <c r="J83" s="30" t="s">
        <v>16</v>
      </c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1:21" s="2" customFormat="1">
      <c r="A84" s="51" t="s">
        <v>279</v>
      </c>
      <c r="B84" s="51"/>
      <c r="C84" s="51"/>
      <c r="D84" s="51"/>
      <c r="E84" s="51"/>
      <c r="F84" s="51"/>
      <c r="G84" s="30" t="s">
        <v>280</v>
      </c>
      <c r="H84" s="30"/>
      <c r="I84" s="30"/>
      <c r="J84" s="30" t="s">
        <v>281</v>
      </c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</row>
    <row r="85" spans="1:21" s="2" customFormat="1">
      <c r="A85" s="51" t="s">
        <v>282</v>
      </c>
      <c r="B85" s="51"/>
      <c r="C85" s="51"/>
      <c r="D85" s="51"/>
      <c r="E85" s="51"/>
      <c r="F85" s="51"/>
      <c r="G85" s="30" t="s">
        <v>283</v>
      </c>
      <c r="H85" s="30"/>
      <c r="I85" s="30"/>
      <c r="J85" s="30" t="s">
        <v>284</v>
      </c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</row>
    <row r="86" spans="1:21" s="2" customFormat="1">
      <c r="A86" s="52" t="s">
        <v>285</v>
      </c>
      <c r="B86" s="51"/>
      <c r="C86" s="51"/>
      <c r="D86" s="51"/>
      <c r="E86" s="51"/>
      <c r="F86" s="51"/>
      <c r="G86" s="30" t="s">
        <v>12</v>
      </c>
      <c r="H86" s="30"/>
      <c r="I86" s="30"/>
      <c r="J86" s="30" t="s">
        <v>17</v>
      </c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</row>
    <row r="87" spans="1:21" s="2" customFormat="1">
      <c r="A87" s="52" t="s">
        <v>286</v>
      </c>
      <c r="B87" s="51"/>
      <c r="C87" s="51"/>
      <c r="D87" s="51"/>
      <c r="E87" s="51"/>
      <c r="F87" s="51"/>
      <c r="G87" s="30" t="s">
        <v>13</v>
      </c>
      <c r="H87" s="30"/>
      <c r="I87" s="30"/>
      <c r="J87" s="30" t="s">
        <v>18</v>
      </c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</row>
    <row r="88" spans="1:21" s="2" customFormat="1">
      <c r="A88" s="52" t="s">
        <v>287</v>
      </c>
      <c r="B88" s="51"/>
      <c r="C88" s="51"/>
      <c r="D88" s="51"/>
      <c r="E88" s="51"/>
      <c r="F88" s="51"/>
      <c r="G88" s="30"/>
      <c r="H88" s="30"/>
      <c r="I88" s="30"/>
      <c r="J88" s="30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</row>
    <row r="89" spans="1:21" s="2" customFormat="1">
      <c r="A89" s="51" t="s">
        <v>288</v>
      </c>
      <c r="B89" s="51"/>
      <c r="C89" s="51"/>
      <c r="D89" s="51"/>
      <c r="E89" s="51"/>
      <c r="F89" s="51"/>
      <c r="G89" s="30" t="s">
        <v>289</v>
      </c>
      <c r="H89" s="30"/>
      <c r="I89" s="30"/>
      <c r="J89" s="30" t="s">
        <v>290</v>
      </c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</row>
    <row r="90" spans="1:21" s="2" customFormat="1">
      <c r="A90" s="51" t="s">
        <v>291</v>
      </c>
      <c r="B90" s="51"/>
      <c r="C90" s="51"/>
      <c r="D90" s="51"/>
      <c r="E90" s="51"/>
      <c r="F90" s="51"/>
      <c r="G90" s="30" t="s">
        <v>292</v>
      </c>
      <c r="H90" s="30"/>
      <c r="I90" s="30"/>
      <c r="J90" s="30" t="s">
        <v>293</v>
      </c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</row>
    <row r="91" spans="1:21" s="2" customFormat="1">
      <c r="A91" s="51" t="s">
        <v>294</v>
      </c>
      <c r="B91" s="51"/>
      <c r="C91" s="51"/>
      <c r="D91" s="51"/>
      <c r="E91" s="51"/>
      <c r="F91" s="51"/>
      <c r="G91" s="30" t="s">
        <v>295</v>
      </c>
      <c r="H91" s="30"/>
      <c r="I91" s="30"/>
      <c r="J91" s="30" t="s">
        <v>296</v>
      </c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</row>
    <row r="92" spans="1:21" s="2" customFormat="1">
      <c r="A92" s="52" t="s">
        <v>297</v>
      </c>
      <c r="B92" s="51"/>
      <c r="C92" s="51"/>
      <c r="D92" s="51"/>
      <c r="E92" s="51"/>
      <c r="F92" s="51"/>
      <c r="G92" s="30" t="s">
        <v>298</v>
      </c>
      <c r="H92" s="30"/>
      <c r="I92" s="30"/>
      <c r="J92" s="30" t="s">
        <v>299</v>
      </c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</row>
    <row r="93" spans="1:21" s="2" customFormat="1">
      <c r="A93" s="44"/>
      <c r="B93" s="45" t="s">
        <v>310</v>
      </c>
      <c r="C93" s="36"/>
      <c r="D93" s="37"/>
      <c r="E93" s="38"/>
      <c r="F93" s="37"/>
      <c r="G93" s="37"/>
      <c r="H93" s="37"/>
      <c r="I93" s="37"/>
      <c r="J93" s="48">
        <v>1068011</v>
      </c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</row>
    <row r="94" spans="1:21" s="2" customFormat="1">
      <c r="A94" s="46"/>
      <c r="B94" s="46" t="s">
        <v>311</v>
      </c>
      <c r="C94" s="39"/>
      <c r="D94" s="39"/>
      <c r="E94" s="39"/>
      <c r="F94" s="39"/>
      <c r="G94" s="39"/>
      <c r="H94" s="39"/>
      <c r="I94" s="39"/>
      <c r="J94" s="46">
        <v>6408067</v>
      </c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</row>
    <row r="95" spans="1:21" s="2" customFormat="1">
      <c r="A95" s="39"/>
      <c r="B95" s="40" t="s">
        <v>300</v>
      </c>
      <c r="C95" s="41"/>
      <c r="D95" s="42"/>
      <c r="E95" s="42"/>
      <c r="F95" s="41"/>
      <c r="G95" s="43">
        <f>IF(ISBLANK(X21),"",ROUND(Y21/X21,2)*100)</f>
        <v>138</v>
      </c>
      <c r="J95" s="43">
        <f>IF(ISBLANK(X22),"",ROUND(Y22/X22,2)*100)</f>
        <v>118</v>
      </c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</row>
    <row r="96" spans="1:21" s="2" customFormat="1">
      <c r="A96" s="39"/>
      <c r="B96" s="40" t="s">
        <v>301</v>
      </c>
      <c r="C96" s="41"/>
      <c r="D96" s="42"/>
      <c r="E96" s="42"/>
      <c r="F96" s="41"/>
      <c r="G96" s="21">
        <f>IF(ISBLANK(X21),"",ROUND(Z21/X21,2)*100)</f>
        <v>78</v>
      </c>
      <c r="H96" s="9"/>
      <c r="I96" s="9"/>
      <c r="J96" s="21">
        <f>IF(ISBLANK(X22),"",ROUND(Z22/X22,2)*100)</f>
        <v>62</v>
      </c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</row>
    <row r="97" spans="1:21" s="2" customFormat="1">
      <c r="A97" s="8"/>
      <c r="B97" s="9"/>
    </row>
    <row r="98" spans="1:21" s="2" customFormat="1">
      <c r="A98" s="8"/>
      <c r="B98" s="47" t="s">
        <v>312</v>
      </c>
    </row>
    <row r="99" spans="1:21" s="2" customFormat="1">
      <c r="A99" s="7"/>
      <c r="B99" s="47" t="s">
        <v>313</v>
      </c>
      <c r="G99" s="9"/>
    </row>
    <row r="100" spans="1:21" s="2" customFormat="1">
      <c r="A100" s="8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</row>
    <row r="101" spans="1:21" s="2" customFormat="1">
      <c r="A101" s="10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</row>
    <row r="102" spans="1:21" s="2" customFormat="1">
      <c r="G102" s="1"/>
      <c r="H102" s="1"/>
    </row>
    <row r="104" spans="1:21" s="2" customFormat="1">
      <c r="I104" s="1"/>
    </row>
    <row r="108" spans="1:21" s="2" customFormat="1">
      <c r="C108" s="1"/>
      <c r="K108" s="1"/>
    </row>
    <row r="109" spans="1:21" s="2" customFormat="1">
      <c r="D109" s="1"/>
    </row>
    <row r="119" spans="6:10" s="2" customFormat="1">
      <c r="J119" s="1"/>
    </row>
    <row r="122" spans="6:10" s="2" customFormat="1">
      <c r="F122" s="1"/>
      <c r="G122" s="1"/>
      <c r="J122" s="1"/>
    </row>
    <row r="178" spans="10:10" s="2" customFormat="1">
      <c r="J178" s="1"/>
    </row>
  </sheetData>
  <mergeCells count="41">
    <mergeCell ref="A8:U8"/>
    <mergeCell ref="I1:U2"/>
    <mergeCell ref="A12:U12"/>
    <mergeCell ref="A13:U13"/>
    <mergeCell ref="A14:U14"/>
    <mergeCell ref="A15:U15"/>
    <mergeCell ref="J17:U17"/>
    <mergeCell ref="G17:I17"/>
    <mergeCell ref="A27:A29"/>
    <mergeCell ref="B27:B29"/>
    <mergeCell ref="C27:C29"/>
    <mergeCell ref="D27:F27"/>
    <mergeCell ref="D28:D29"/>
    <mergeCell ref="J27:U27"/>
    <mergeCell ref="G28:G29"/>
    <mergeCell ref="G22:H22"/>
    <mergeCell ref="J22:K22"/>
    <mergeCell ref="J28:J29"/>
    <mergeCell ref="G27:I27"/>
    <mergeCell ref="G21:H21"/>
    <mergeCell ref="J18:K18"/>
    <mergeCell ref="G18:H18"/>
    <mergeCell ref="A31:U31"/>
    <mergeCell ref="A32:U32"/>
    <mergeCell ref="A81:F81"/>
    <mergeCell ref="A82:F82"/>
    <mergeCell ref="J21:K21"/>
    <mergeCell ref="G19:H19"/>
    <mergeCell ref="G20:H20"/>
    <mergeCell ref="J19:K19"/>
    <mergeCell ref="J20:K20"/>
    <mergeCell ref="A83:F83"/>
    <mergeCell ref="A89:F89"/>
    <mergeCell ref="A90:F90"/>
    <mergeCell ref="A91:F91"/>
    <mergeCell ref="A92:F92"/>
    <mergeCell ref="A84:F84"/>
    <mergeCell ref="A85:F85"/>
    <mergeCell ref="A86:F86"/>
    <mergeCell ref="A87:F87"/>
    <mergeCell ref="A88:F88"/>
  </mergeCells>
  <pageMargins left="0.78740157480314998" right="0.39370078740157499" top="0.39370078740157499" bottom="0.39370078740157499" header="0" footer="0"/>
  <pageSetup paperSize="9" fitToHeight="0" orientation="landscape" r:id="rId1"/>
  <headerFooter>
    <oddHeader>&amp;LГРАНД-Смета</oddHeader>
    <oddFooter>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Мои данные</vt:lpstr>
      <vt:lpstr>'Мои данные'!Заголовки_для_печати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2020-05-28T05:04:50Z</dcterms:modified>
</cp:coreProperties>
</file>