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Локальная смета" sheetId="8" r:id="rId1"/>
  </sheets>
  <definedNames>
    <definedName name="_xlnm.Print_Titles" localSheetId="0">'Локальная смета'!$31:$31</definedName>
  </definedNames>
  <calcPr calcId="124519"/>
</workbook>
</file>

<file path=xl/calcChain.xml><?xml version="1.0" encoding="utf-8"?>
<calcChain xmlns="http://schemas.openxmlformats.org/spreadsheetml/2006/main">
  <c r="J19" i="8"/>
  <c r="G19"/>
  <c r="J23"/>
  <c r="G23"/>
  <c r="J21"/>
  <c r="G21"/>
  <c r="J20"/>
  <c r="G20"/>
  <c r="J133"/>
  <c r="G133"/>
  <c r="J132"/>
  <c r="G132"/>
  <c r="J22"/>
  <c r="G22"/>
  <c r="A26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5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6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6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31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31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31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17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17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17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17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17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17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17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3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3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<sst xmlns="http://schemas.openxmlformats.org/spreadsheetml/2006/main" count="337" uniqueCount="221">
  <si>
    <t>Стройка:</t>
  </si>
  <si>
    <t>Всего</t>
  </si>
  <si>
    <t>Объект: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</si>
  <si>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</si>
  <si>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</si>
  <si>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</si>
  <si>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</si>
  <si>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</si>
  <si>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</si>
  <si>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</si>
  <si>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</si>
  <si>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</si>
  <si>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</si>
  <si>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</si>
  <si>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</si>
  <si>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</si>
  <si>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</si>
  <si>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</si>
  <si>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</si>
  <si>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</si>
  <si>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</si>
  <si>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</si>
  <si>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в т.ч. оборудование</t>
  </si>
  <si>
    <t>монтажных работ</t>
  </si>
  <si>
    <t>% НР</t>
  </si>
  <si>
    <t>% СП</t>
  </si>
  <si>
    <t>Составил:  _________________ //</t>
  </si>
  <si>
    <t>Проверил:  _________________ //</t>
  </si>
  <si>
    <t>Раздел 1. Капитальный ремонт теплоснабжения и водоснабжения (надземно) по ул. Октябрьская(с участком через дорогу в ТК1)с. Аргаяш Аргаяшского района</t>
  </si>
  <si>
    <t>ТС с компенсатором Труба Д300 Дл.262м</t>
  </si>
  <si>
    <t>ТЕР24-01-001-09
Прокладка трубопроводов в каналах и надземная при условном давлении 0,6 МПа, температуре 115°С, диаметр труб: 300 мм
1 км трубопровода</t>
  </si>
  <si>
    <t>11160,6
_____
16452,83</t>
  </si>
  <si>
    <t>29731,22
_____
2477,08</t>
  </si>
  <si>
    <t>2924,08
_____
4310,64</t>
  </si>
  <si>
    <t>7789,58
_____
649</t>
  </si>
  <si>
    <t>36753,83
_____
28881,78</t>
  </si>
  <si>
    <t>36882,44
_____
8156,31</t>
  </si>
  <si>
    <t>Накладные расходы от ФОТ(44910,14 руб.)</t>
  </si>
  <si>
    <t>130%</t>
  </si>
  <si>
    <t>Сметная прибыль от ФОТ(44910,14 руб.)</t>
  </si>
  <si>
    <t>89%</t>
  </si>
  <si>
    <t>Всего с НР и СП</t>
  </si>
  <si>
    <t/>
  </si>
  <si>
    <t>ТССЦ-103-0199
Трубы стальные электросварные прямошовные со снятой фаской из стали марок БСт2кп-БСт4кп и БСт2пс-БСт4пс наружный диаметр 325 мм, толщина стенки 4 мм
м</t>
  </si>
  <si>
    <t xml:space="preserve">
_____
206</t>
  </si>
  <si>
    <t xml:space="preserve">
_____
53972</t>
  </si>
  <si>
    <t xml:space="preserve">
_____
318948,32</t>
  </si>
  <si>
    <t>ТЕР24-01-028-09
Установка П-образных компенсаторов диаметром труб: 300 мм
1 компенсатор</t>
  </si>
  <si>
    <t>247,09
_____
5321,92</t>
  </si>
  <si>
    <t>703,49
_____
68,31</t>
  </si>
  <si>
    <t>3105,63
_____
54787,35</t>
  </si>
  <si>
    <t>3306,34
_____
858,79</t>
  </si>
  <si>
    <t>Накладные расходы от ФОТ(3964,42 руб.)</t>
  </si>
  <si>
    <t>Сметная прибыль от ФОТ(3964,42 руб.)</t>
  </si>
  <si>
    <t>ТЕР24-01-032-07
Установка задвижек или клапанов стальных для горячей воды и пара диаметром: 300 мм
1 компл. задвижек или клапана</t>
  </si>
  <si>
    <t>187,49
_____
22,7</t>
  </si>
  <si>
    <t>479,44
_____
44,94</t>
  </si>
  <si>
    <t>374,98
_____
45,4</t>
  </si>
  <si>
    <t>958,88
_____
89,88</t>
  </si>
  <si>
    <t>4714,14
_____
308,92</t>
  </si>
  <si>
    <t>4613,4
_____
1129,48</t>
  </si>
  <si>
    <t>Накладные расходы от ФОТ(5843,62 руб.)</t>
  </si>
  <si>
    <t>Сметная прибыль от ФОТ(5843,62 руб.)</t>
  </si>
  <si>
    <t>ТССЦ-302-1181
Задвижки параллельные фланцевые с выдвижным шпинделем для воды и пара давлением 1 Мпа (10 кгс/см2) 30ч6бр диаметром 300 мм
шт.</t>
  </si>
  <si>
    <t xml:space="preserve">
_____
3070</t>
  </si>
  <si>
    <t xml:space="preserve">
_____
6140</t>
  </si>
  <si>
    <t xml:space="preserve">
_____
43639,66</t>
  </si>
  <si>
    <t>ТЕР22-03-014-08
Приварка фланцев к стальным трубопроводам диаметром: 300 мм
1 фланец</t>
  </si>
  <si>
    <t>39,82
_____
321,67</t>
  </si>
  <si>
    <t>189,54
_____
27,27</t>
  </si>
  <si>
    <t>159,28
_____
1286,68</t>
  </si>
  <si>
    <t>758,16
_____
109,08</t>
  </si>
  <si>
    <t>2002,44
_____
5632,48</t>
  </si>
  <si>
    <t>4611,72
_____
1371,2</t>
  </si>
  <si>
    <t>Накладные расходы от ФОТ(3373,64 руб.)</t>
  </si>
  <si>
    <t>Сметная прибыль от ФОТ(3373,64 руб.)</t>
  </si>
  <si>
    <t>ТЕР22-06-005-07
Врезка в существующие сети из стальных труб стальных штуцеров (патрубков) диаметром: 300 мм
1 врезка</t>
  </si>
  <si>
    <t>88,93
_____
169,72</t>
  </si>
  <si>
    <t>405,66
_____
52,2</t>
  </si>
  <si>
    <t>177,86
_____
339,44</t>
  </si>
  <si>
    <t>811,32
_____
104,4</t>
  </si>
  <si>
    <t>2235,32
_____
2093,48</t>
  </si>
  <si>
    <t>4854,92
_____
1312,52</t>
  </si>
  <si>
    <t>Накладные расходы от ФОТ(3547,84 руб.)</t>
  </si>
  <si>
    <t>Сметная прибыль от ФОТ(3547,84 руб.)</t>
  </si>
  <si>
    <t>ТЕР22-06-005-03
Врезка в существующие сети из стальных труб стальных штуцеров (патрубков) диаметром: 100 мм
1 врезка</t>
  </si>
  <si>
    <t>30,02
_____
31,44</t>
  </si>
  <si>
    <t>97
_____
10,61</t>
  </si>
  <si>
    <t>60,04
_____
62,88</t>
  </si>
  <si>
    <t>194
_____
21,22</t>
  </si>
  <si>
    <t>754,76
_____
382,82</t>
  </si>
  <si>
    <t>1173,56
_____
266,86</t>
  </si>
  <si>
    <t>Накладные расходы от ФОТ(1021,62 руб.)</t>
  </si>
  <si>
    <t>Сметная прибыль от ФОТ(1021,62 руб.)</t>
  </si>
  <si>
    <t>ТЕР22-06-005-02
Врезка в существующие сети из стальных труб стальных штуцеров (патрубков) диаметром: 80 мм
1 врезка</t>
  </si>
  <si>
    <t>28
_____
23,12</t>
  </si>
  <si>
    <t>75,15
_____
8,65</t>
  </si>
  <si>
    <t>56
_____
46,24</t>
  </si>
  <si>
    <t>150,3
_____
17,3</t>
  </si>
  <si>
    <t>704
_____
280,68</t>
  </si>
  <si>
    <t>910,08
_____
217,58</t>
  </si>
  <si>
    <t>Накладные расходы от ФОТ(921,58 руб.)</t>
  </si>
  <si>
    <t>Сметная прибыль от ФОТ(921,58 руб.)</t>
  </si>
  <si>
    <t>ТЕР13-03-002-04
Огрунтовка металлических поверхностей за один раз: грунтовкой ГФ-021
100 м2 окрашиваемой поверхности</t>
  </si>
  <si>
    <t>71,47
_____
250,36</t>
  </si>
  <si>
    <t>10,15
_____
0,12</t>
  </si>
  <si>
    <t>383,08
_____
1341,93</t>
  </si>
  <si>
    <t>54,4
_____
0,64</t>
  </si>
  <si>
    <t>4816,55
_____
5325,54</t>
  </si>
  <si>
    <t>223,67
_____
8,2</t>
  </si>
  <si>
    <t>Накладные расходы от ФОТ(4824,75 руб.)</t>
  </si>
  <si>
    <t>90%</t>
  </si>
  <si>
    <t>Сметная прибыль от ФОТ(4824,75 руб.)</t>
  </si>
  <si>
    <t>70%</t>
  </si>
  <si>
    <t>ТЕР26-01-010-01
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
1 м3 изоляции</t>
  </si>
  <si>
    <t>232,61
_____
439,6</t>
  </si>
  <si>
    <t>ТССЦ-104-0111
Плиты или маты теплоизоляционные
м3</t>
  </si>
  <si>
    <t xml:space="preserve">
_____
538,46</t>
  </si>
  <si>
    <t xml:space="preserve">
_____
11356,12</t>
  </si>
  <si>
    <t xml:space="preserve">
_____
38023,58</t>
  </si>
  <si>
    <t>ТЕР26-01-054-01
Обертывание поверхности изоляции рулонными материалами насухо с проклейкой швов
100 м2 поверхности покрытия изоляции</t>
  </si>
  <si>
    <t>349,22
_____
630,91</t>
  </si>
  <si>
    <t>1280,94
_____
2314,18</t>
  </si>
  <si>
    <t>16103,29
_____
12069,04</t>
  </si>
  <si>
    <t>Накладные расходы от ФОТ(16103,29 руб.)</t>
  </si>
  <si>
    <t>100%</t>
  </si>
  <si>
    <t>Сметная прибыль от ФОТ(16103,29 руб.)</t>
  </si>
  <si>
    <t>ТССЦ-104-8104
Стеклопластик рулонный марки РСТ 415 шириной 1м
м2</t>
  </si>
  <si>
    <t xml:space="preserve">
_____
19,8</t>
  </si>
  <si>
    <t xml:space="preserve">
_____
8351,64</t>
  </si>
  <si>
    <t xml:space="preserve">
_____
17268,49</t>
  </si>
  <si>
    <t>Раздел 2. ВС. Труба Д100 мм с компенсаторами Дл.131м.</t>
  </si>
  <si>
    <t>ТЕР22-01-011-03
Укладка стальных водопроводных труб с гидравлическим испытанием диаметром: 100 мм
1 км трубопровода</t>
  </si>
  <si>
    <t>4620,77
_____
688,91</t>
  </si>
  <si>
    <t>3798,6
_____
644,89</t>
  </si>
  <si>
    <t>605,32
_____
90,24</t>
  </si>
  <si>
    <t>497,62
_____
84,48</t>
  </si>
  <si>
    <t>7606,97
_____
711,73</t>
  </si>
  <si>
    <t>3069,14
_____
1061,72</t>
  </si>
  <si>
    <t>Накладные расходы от ФОТ(8668,69 руб.)</t>
  </si>
  <si>
    <t>Сметная прибыль от ФОТ(8668,69 руб.)</t>
  </si>
  <si>
    <t>ТССЦ-103-0160
Трубы стальные электросварные прямошовные со снятой фаской из стали марок БСт2кп-БСт4кп и БСт2пс-БСт4пс наружный диаметр 108 мм, толщина стенки 3,5 мм
м</t>
  </si>
  <si>
    <t xml:space="preserve">
_____
58,91</t>
  </si>
  <si>
    <t xml:space="preserve">
_____
7717,21</t>
  </si>
  <si>
    <t xml:space="preserve">
_____
45378,4</t>
  </si>
  <si>
    <t>ТЕР22-03-006-03
Установка задвижек или клапанов обратных чугунных диаметром: 100 мм
1 задвижка (или клапан обратный)</t>
  </si>
  <si>
    <t>19,04
_____
33,65</t>
  </si>
  <si>
    <t>239,36
_____
121,68</t>
  </si>
  <si>
    <t>Накладные расходы от ФОТ(239,36 руб.)</t>
  </si>
  <si>
    <t>Сметная прибыль от ФОТ(239,36 руб.)</t>
  </si>
  <si>
    <t>ТССЦ-302-1177
Задвижки параллельные фланцевые с выдвижным шпинделем для воды и пара давлением 1 Мпа (10 кгс/см2) 30ч6бр диаметром 100 мм
шт.</t>
  </si>
  <si>
    <t xml:space="preserve">
_____
437</t>
  </si>
  <si>
    <t xml:space="preserve">
_____
2691,85</t>
  </si>
  <si>
    <t>ТЕР22-03-014-03
Приварка фланцев к стальным трубопроводам диаметром: 100 мм
1 фланец</t>
  </si>
  <si>
    <t>9,81
_____
86,54</t>
  </si>
  <si>
    <t>43,78
_____
6,37</t>
  </si>
  <si>
    <t>19,62
_____
173,08</t>
  </si>
  <si>
    <t>87,56
_____
12,74</t>
  </si>
  <si>
    <t>246,78
_____
798,34</t>
  </si>
  <si>
    <t>532,74
_____
160,12</t>
  </si>
  <si>
    <t>Накладные расходы от ФОТ(406,9 руб.)</t>
  </si>
  <si>
    <t>Сметная прибыль от ФОТ(406,9 руб.)</t>
  </si>
  <si>
    <t>377,38
_____
191,41</t>
  </si>
  <si>
    <t>586,78
_____
133,43</t>
  </si>
  <si>
    <t>Накладные расходы от ФОТ(510,81 руб.)</t>
  </si>
  <si>
    <t>Сметная прибыль от ФОТ(510,81 руб.)</t>
  </si>
  <si>
    <t>ТЕР22-06-005-01
Врезка в существующие сети из стальных труб стальных штуцеров (патрубков) диаметром: 50 мм
1 врезка</t>
  </si>
  <si>
    <t>19,65
_____
15,51</t>
  </si>
  <si>
    <t>53
_____
6,04</t>
  </si>
  <si>
    <t>247,08
_____
93,96</t>
  </si>
  <si>
    <t>320,92
_____
75,95</t>
  </si>
  <si>
    <t>Накладные расходы от ФОТ(323,03 руб.)</t>
  </si>
  <si>
    <t>Сметная прибыль от ФОТ(323,03 руб.)</t>
  </si>
  <si>
    <t>63,67
_____
223,02</t>
  </si>
  <si>
    <t>9,04
_____
0,11</t>
  </si>
  <si>
    <t>800,48
_____
885,08</t>
  </si>
  <si>
    <t>37,17
_____
1,36</t>
  </si>
  <si>
    <t>Накладные расходы от ФОТ(801,84 руб.)</t>
  </si>
  <si>
    <t>Сметная прибыль от ФОТ(801,84 руб.)</t>
  </si>
  <si>
    <t>790,87
_____
1494,64</t>
  </si>
  <si>
    <t>9944,83
_____
6237,71</t>
  </si>
  <si>
    <t>Накладные расходы от ФОТ(9944,83 руб.)</t>
  </si>
  <si>
    <t>Сметная прибыль от ФОТ(9944,83 руб.)</t>
  </si>
  <si>
    <t xml:space="preserve">
_____
2270,15</t>
  </si>
  <si>
    <t xml:space="preserve">
_____
7601,11</t>
  </si>
  <si>
    <t>284,27
_____
513,56</t>
  </si>
  <si>
    <t>3573,63
_____
2678,35</t>
  </si>
  <si>
    <t>Накладные расходы от ФОТ(3573,63 руб.)</t>
  </si>
  <si>
    <t>Сметная прибыль от ФОТ(3573,63 руб.)</t>
  </si>
  <si>
    <t xml:space="preserve">
_____
1853,48</t>
  </si>
  <si>
    <t xml:space="preserve">
_____
3832,39</t>
  </si>
  <si>
    <t>Итого прямые затраты по смете</t>
  </si>
  <si>
    <t>7515,46
_____
109757,56</t>
  </si>
  <si>
    <t>12679,70
_____
1179,85</t>
  </si>
  <si>
    <t>94473,55
_____
598958,11</t>
  </si>
  <si>
    <t>64126,34
_____
14829,47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</si>
  <si>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</si>
  <si>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</si>
  <si>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</si>
  <si>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</si>
  <si>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</si>
  <si>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</si>
  <si>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</si>
  <si>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Наружные сети водопровода, канализации, теплоснабжения, газопровода</t>
  </si>
  <si>
    <t xml:space="preserve">    Защита строительных конструкций и оборудования от коррозии</t>
  </si>
  <si>
    <t xml:space="preserve">    Теплоизоляционные работы</t>
  </si>
  <si>
    <t xml:space="preserve">    Итого</t>
  </si>
  <si>
    <t xml:space="preserve">    НДС 18%</t>
  </si>
  <si>
    <t xml:space="preserve">    ВСЕГО по смете</t>
  </si>
  <si>
    <t>Основание:Дефектная ведомость</t>
  </si>
  <si>
    <t>4 квартал 2017г</t>
  </si>
  <si>
    <t xml:space="preserve"> Возвратные суммы от демонтажа труба Д300 мм-131 метр=</t>
  </si>
  <si>
    <t>00 толщина стенки 4мм=131м.п=3.825 т/кг.*12000(Стоимость металла)=45900 руб. Труба Д 100 =131 м.п.=1.091т/кг*12000(Стоимость металла)=13094 руб.</t>
  </si>
  <si>
    <t>ВасильевО.О.</t>
  </si>
  <si>
    <t>Обоснование начальной (максимальной) цены контракта</t>
  </si>
  <si>
    <t xml:space="preserve">Капитальный ремонт наружных сетей теплоснабжения и водоснабжения участка пересекающего улицу Октябрьская до ТК №1 </t>
  </si>
  <si>
    <t>Утверждаю: _____________А.З.Ишкильдин</t>
  </si>
  <si>
    <t>Глава Аргаяшского сельского поселения</t>
  </si>
  <si>
    <t xml:space="preserve">   с Аргаяш Аргаяшского района Челябинской области</t>
  </si>
  <si>
    <t>Приложение №2 к документации об аукционе</t>
  </si>
  <si>
    <t xml:space="preserve"> Капитальный ремонт теплоснабжения и водоснабжения (надземно) по ул. Октябрьская(с участком через дорогу в ТК1) в с. Аргаяш Аргаяшского района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</si>
</sst>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80"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vertical="top"/>
    </xf>
    <xf numFmtId="0" fontId="8" fillId="0" borderId="0" xfId="0" applyFont="1" applyAlignment="1"/>
    <xf numFmtId="0" fontId="7" fillId="0" borderId="0" xfId="10" applyFont="1"/>
    <xf numFmtId="0" fontId="7" fillId="0" borderId="0" xfId="12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7" fillId="0" borderId="0" xfId="0" applyFont="1" applyAlignment="1"/>
    <xf numFmtId="164" fontId="9" fillId="0" borderId="3" xfId="12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9" fillId="0" borderId="0" xfId="0" applyFont="1" applyBorder="1"/>
    <xf numFmtId="0" fontId="9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7" xfId="13" applyFont="1" applyBorder="1">
      <alignment horizontal="center" wrapText="1"/>
    </xf>
    <xf numFmtId="0" fontId="7" fillId="0" borderId="7" xfId="13" applyFont="1" applyFill="1" applyBorder="1">
      <alignment horizont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3" fillId="0" borderId="0" xfId="23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23" applyFont="1" applyAlignment="1">
      <alignment horizontal="left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 vertical="top"/>
    </xf>
    <xf numFmtId="0" fontId="3" fillId="0" borderId="0" xfId="10" applyFont="1"/>
    <xf numFmtId="0" fontId="0" fillId="0" borderId="0" xfId="12" applyFont="1"/>
    <xf numFmtId="2" fontId="9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2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2" fontId="7" fillId="0" borderId="7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0" borderId="1" xfId="6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7" fillId="0" borderId="0" xfId="6" applyFont="1" applyAlignment="1">
      <alignment horizontal="right" vertical="top" wrapText="1"/>
    </xf>
    <xf numFmtId="0" fontId="9" fillId="0" borderId="0" xfId="0" applyFont="1" applyAlignment="1">
      <alignment horizontal="left" vertical="top" indent="1"/>
    </xf>
    <xf numFmtId="1" fontId="9" fillId="0" borderId="0" xfId="10" applyNumberFormat="1" applyFont="1" applyAlignment="1">
      <alignment horizontal="right"/>
    </xf>
    <xf numFmtId="0" fontId="7" fillId="0" borderId="0" xfId="24" applyFont="1">
      <alignment horizontal="left" vertical="top"/>
    </xf>
    <xf numFmtId="0" fontId="7" fillId="0" borderId="0" xfId="0" applyFont="1" applyAlignment="1">
      <alignment horizontal="center"/>
    </xf>
    <xf numFmtId="0" fontId="13" fillId="0" borderId="0" xfId="23" applyFont="1" applyAlignment="1">
      <alignment horizontal="center"/>
    </xf>
    <xf numFmtId="0" fontId="14" fillId="0" borderId="0" xfId="0" applyFont="1" applyAlignment="1">
      <alignment horizontal="center"/>
    </xf>
    <xf numFmtId="164" fontId="9" fillId="0" borderId="6" xfId="10" applyNumberFormat="1" applyFont="1" applyBorder="1" applyAlignment="1">
      <alignment horizontal="right"/>
    </xf>
    <xf numFmtId="164" fontId="9" fillId="0" borderId="3" xfId="10" applyNumberFormat="1" applyFont="1" applyBorder="1" applyAlignment="1">
      <alignment horizontal="right"/>
    </xf>
    <xf numFmtId="164" fontId="9" fillId="0" borderId="6" xfId="12" applyNumberFormat="1" applyFont="1" applyBorder="1" applyAlignment="1">
      <alignment horizontal="right"/>
    </xf>
    <xf numFmtId="164" fontId="9" fillId="0" borderId="3" xfId="12" applyNumberFormat="1" applyFont="1" applyBorder="1" applyAlignment="1">
      <alignment horizontal="right"/>
    </xf>
    <xf numFmtId="0" fontId="9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23" applyFont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139"/>
  <sheetViews>
    <sheetView showGridLines="0" tabSelected="1" workbookViewId="0">
      <selection activeCell="A15" sqref="A15:U15"/>
    </sheetView>
  </sheetViews>
  <sheetFormatPr defaultRowHeight="12.75"/>
  <cols>
    <col min="1" max="1" width="8.5703125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4.14062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1" spans="1:28">
      <c r="I1" s="58" t="s">
        <v>219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3" spans="1:28">
      <c r="A3" s="18"/>
      <c r="H3" s="19"/>
      <c r="I3" s="10" t="s">
        <v>216</v>
      </c>
      <c r="J3" s="10"/>
      <c r="K3" s="10"/>
      <c r="L3" s="10"/>
      <c r="M3" s="10"/>
    </row>
    <row r="4" spans="1:28">
      <c r="A4" s="20"/>
      <c r="H4" s="20"/>
    </row>
    <row r="5" spans="1:28">
      <c r="A5" s="20"/>
      <c r="B5" s="2"/>
      <c r="C5" s="2"/>
      <c r="D5" s="2"/>
      <c r="E5" s="2"/>
      <c r="F5" s="2"/>
      <c r="G5" s="2"/>
      <c r="H5" s="20"/>
      <c r="I5" s="58" t="s">
        <v>217</v>
      </c>
      <c r="J5" s="58"/>
      <c r="K5" s="58"/>
      <c r="L5" s="58"/>
      <c r="M5" s="58"/>
    </row>
    <row r="6" spans="1:28">
      <c r="B6" s="2"/>
      <c r="C6" s="2"/>
      <c r="D6" s="2"/>
      <c r="E6" s="2"/>
      <c r="F6" s="2"/>
      <c r="G6" s="2"/>
      <c r="H6" s="15"/>
    </row>
    <row r="7" spans="1:28">
      <c r="A7" s="2"/>
      <c r="B7" s="2"/>
      <c r="C7" s="2"/>
      <c r="D7" s="2"/>
      <c r="E7" s="2"/>
      <c r="F7" s="2"/>
      <c r="G7" s="2"/>
      <c r="H7" s="2"/>
    </row>
    <row r="8" spans="1:28" s="4" customFormat="1">
      <c r="A8" s="21"/>
      <c r="B8" s="12"/>
      <c r="C8" s="12"/>
      <c r="D8" s="1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4" customFormat="1">
      <c r="A9" s="22" t="s">
        <v>0</v>
      </c>
      <c r="B9" s="12" t="s">
        <v>218</v>
      </c>
      <c r="C9" s="12"/>
      <c r="D9" s="1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s="4" customFormat="1">
      <c r="A10" s="21"/>
      <c r="B10" s="12"/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4" customFormat="1">
      <c r="A11" s="22" t="s">
        <v>2</v>
      </c>
      <c r="B11" s="3" t="s">
        <v>215</v>
      </c>
      <c r="C11" s="3"/>
      <c r="D11" s="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4" customFormat="1" ht="18">
      <c r="A12" s="59" t="s">
        <v>214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10"/>
      <c r="W12" s="10"/>
      <c r="X12" s="10"/>
      <c r="Y12" s="10"/>
      <c r="Z12" s="10"/>
      <c r="AA12" s="10"/>
      <c r="AB12" s="10"/>
    </row>
    <row r="13" spans="1:28" s="4" customFormat="1">
      <c r="A13" s="65" t="s">
        <v>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10"/>
      <c r="W13" s="10"/>
      <c r="X13" s="10"/>
      <c r="Y13" s="10"/>
      <c r="Z13" s="10"/>
      <c r="AA13" s="10"/>
      <c r="AB13" s="10"/>
    </row>
    <row r="14" spans="1:28" s="4" customFormat="1">
      <c r="A14" s="66" t="s">
        <v>21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10"/>
      <c r="W14" s="10"/>
      <c r="X14" s="10"/>
      <c r="Y14" s="10"/>
      <c r="Z14" s="10"/>
      <c r="AA14" s="10"/>
      <c r="AB14" s="10"/>
    </row>
    <row r="15" spans="1:28" s="4" customFormat="1">
      <c r="A15" s="66" t="s">
        <v>220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10"/>
      <c r="W15" s="10"/>
      <c r="X15" s="10"/>
      <c r="Y15" s="10"/>
      <c r="Z15" s="10"/>
      <c r="AA15" s="10"/>
      <c r="AB15" s="10"/>
    </row>
    <row r="16" spans="1:28" s="4" customFormat="1">
      <c r="A16" s="67" t="s">
        <v>209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10"/>
      <c r="W16" s="10"/>
      <c r="X16" s="10"/>
      <c r="Y16" s="10"/>
      <c r="Z16" s="10"/>
      <c r="AA16" s="10"/>
      <c r="AB16" s="10"/>
    </row>
    <row r="17" spans="1:28" s="4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4" customFormat="1">
      <c r="A18" s="10"/>
      <c r="B18" s="10"/>
      <c r="C18" s="10"/>
      <c r="D18" s="10"/>
      <c r="E18" s="10"/>
      <c r="F18" s="10"/>
      <c r="G18" s="68" t="s">
        <v>19</v>
      </c>
      <c r="H18" s="69"/>
      <c r="I18" s="70"/>
      <c r="J18" s="68" t="s">
        <v>20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10"/>
      <c r="W18" s="10"/>
      <c r="X18" s="10"/>
      <c r="Y18" s="10"/>
      <c r="Z18" s="10"/>
      <c r="AA18" s="10"/>
      <c r="AB18" s="10"/>
    </row>
    <row r="19" spans="1:28" s="4" customFormat="1">
      <c r="A19" s="10"/>
      <c r="B19" s="10"/>
      <c r="C19" s="10"/>
      <c r="D19" s="21" t="s">
        <v>4</v>
      </c>
      <c r="E19" s="10"/>
      <c r="F19" s="10"/>
      <c r="G19" s="61">
        <f>163750/1000</f>
        <v>163.75</v>
      </c>
      <c r="H19" s="62"/>
      <c r="I19" s="23" t="s">
        <v>5</v>
      </c>
      <c r="J19" s="63">
        <f>1048662/1000</f>
        <v>1048.662</v>
      </c>
      <c r="K19" s="64"/>
      <c r="L19" s="11"/>
      <c r="M19" s="11"/>
      <c r="N19" s="11"/>
      <c r="O19" s="11"/>
      <c r="P19" s="11"/>
      <c r="Q19" s="11"/>
      <c r="R19" s="11"/>
      <c r="S19" s="11"/>
      <c r="T19" s="11"/>
      <c r="U19" s="23" t="s">
        <v>5</v>
      </c>
      <c r="V19" s="10"/>
      <c r="W19" s="10"/>
      <c r="X19" s="10"/>
      <c r="Y19" s="10"/>
      <c r="Z19" s="10"/>
      <c r="AA19" s="10"/>
      <c r="AB19" s="10"/>
    </row>
    <row r="20" spans="1:28" s="4" customFormat="1">
      <c r="A20" s="10"/>
      <c r="B20" s="10"/>
      <c r="C20" s="10"/>
      <c r="D20" s="24" t="s">
        <v>22</v>
      </c>
      <c r="E20" s="10"/>
      <c r="F20" s="25"/>
      <c r="G20" s="61">
        <f>0/1000</f>
        <v>0</v>
      </c>
      <c r="H20" s="62"/>
      <c r="I20" s="23" t="s">
        <v>5</v>
      </c>
      <c r="J20" s="63">
        <f>0/1000</f>
        <v>0</v>
      </c>
      <c r="K20" s="64"/>
      <c r="L20" s="11"/>
      <c r="M20" s="11"/>
      <c r="N20" s="11"/>
      <c r="O20" s="11"/>
      <c r="P20" s="11"/>
      <c r="Q20" s="11"/>
      <c r="R20" s="11"/>
      <c r="S20" s="11"/>
      <c r="T20" s="11"/>
      <c r="U20" s="23" t="s">
        <v>5</v>
      </c>
      <c r="V20" s="10"/>
      <c r="W20" s="10"/>
      <c r="X20" s="10"/>
      <c r="Y20" s="10"/>
      <c r="Z20" s="10"/>
      <c r="AA20" s="10"/>
      <c r="AB20" s="10"/>
    </row>
    <row r="21" spans="1:28" s="4" customFormat="1">
      <c r="A21" s="10"/>
      <c r="B21" s="10"/>
      <c r="C21" s="10"/>
      <c r="D21" s="24" t="s">
        <v>23</v>
      </c>
      <c r="E21" s="10"/>
      <c r="F21" s="25"/>
      <c r="G21" s="61">
        <f>0/1000</f>
        <v>0</v>
      </c>
      <c r="H21" s="62"/>
      <c r="I21" s="23" t="s">
        <v>5</v>
      </c>
      <c r="J21" s="63">
        <f>0/1000</f>
        <v>0</v>
      </c>
      <c r="K21" s="64"/>
      <c r="L21" s="11"/>
      <c r="M21" s="11"/>
      <c r="N21" s="11"/>
      <c r="O21" s="11"/>
      <c r="P21" s="11"/>
      <c r="Q21" s="11"/>
      <c r="R21" s="11"/>
      <c r="S21" s="11"/>
      <c r="T21" s="11"/>
      <c r="U21" s="23" t="s">
        <v>5</v>
      </c>
      <c r="V21" s="10"/>
      <c r="W21" s="10"/>
      <c r="X21" s="10"/>
      <c r="Y21" s="10"/>
      <c r="Z21" s="10"/>
      <c r="AA21" s="10"/>
      <c r="AB21" s="10"/>
    </row>
    <row r="22" spans="1:28" s="4" customFormat="1">
      <c r="A22" s="10"/>
      <c r="B22" s="10"/>
      <c r="C22" s="10"/>
      <c r="D22" s="21" t="s">
        <v>6</v>
      </c>
      <c r="E22" s="10"/>
      <c r="F22" s="10"/>
      <c r="G22" s="61">
        <f>(V22+V23)/1000</f>
        <v>0.68496000000000001</v>
      </c>
      <c r="H22" s="62"/>
      <c r="I22" s="23" t="s">
        <v>7</v>
      </c>
      <c r="J22" s="63">
        <f>(W22+W23)/1000</f>
        <v>0.68496000000000001</v>
      </c>
      <c r="K22" s="64"/>
      <c r="L22" s="11"/>
      <c r="M22" s="11"/>
      <c r="N22" s="11"/>
      <c r="O22" s="11"/>
      <c r="P22" s="11"/>
      <c r="Q22" s="11"/>
      <c r="R22" s="11"/>
      <c r="S22" s="11"/>
      <c r="T22" s="11"/>
      <c r="U22" s="23" t="s">
        <v>7</v>
      </c>
      <c r="V22" s="5">
        <v>609.22</v>
      </c>
      <c r="W22" s="6">
        <v>609.22</v>
      </c>
      <c r="X22" s="26">
        <v>8695.31</v>
      </c>
      <c r="Y22" s="26">
        <v>10418.08</v>
      </c>
      <c r="Z22" s="26">
        <v>7206.15</v>
      </c>
      <c r="AA22" s="10"/>
      <c r="AB22" s="10"/>
    </row>
    <row r="23" spans="1:28" s="4" customFormat="1">
      <c r="A23" s="10"/>
      <c r="B23" s="10"/>
      <c r="C23" s="10"/>
      <c r="D23" s="21" t="s">
        <v>8</v>
      </c>
      <c r="E23" s="10"/>
      <c r="F23" s="10"/>
      <c r="G23" s="61">
        <f>8695.31/1000</f>
        <v>8.6953099999999992</v>
      </c>
      <c r="H23" s="62"/>
      <c r="I23" s="23" t="s">
        <v>5</v>
      </c>
      <c r="J23" s="63">
        <f>109303.02/1000</f>
        <v>109.30302</v>
      </c>
      <c r="K23" s="64"/>
      <c r="L23" s="11"/>
      <c r="M23" s="11"/>
      <c r="N23" s="11"/>
      <c r="O23" s="11"/>
      <c r="P23" s="11"/>
      <c r="Q23" s="11"/>
      <c r="R23" s="11"/>
      <c r="S23" s="11"/>
      <c r="T23" s="11"/>
      <c r="U23" s="23" t="s">
        <v>5</v>
      </c>
      <c r="V23" s="5">
        <v>75.739999999999995</v>
      </c>
      <c r="W23" s="6">
        <v>75.739999999999995</v>
      </c>
      <c r="X23" s="27">
        <v>109303.02</v>
      </c>
      <c r="Y23" s="27">
        <v>130956.76</v>
      </c>
      <c r="Z23" s="27">
        <v>90582.51</v>
      </c>
      <c r="AA23" s="10"/>
      <c r="AB23" s="10"/>
    </row>
    <row r="24" spans="1:28" s="4" customFormat="1">
      <c r="A24" s="10"/>
      <c r="B24" s="10"/>
      <c r="C24" s="10"/>
      <c r="D24" s="10"/>
      <c r="E24" s="10"/>
      <c r="F24" s="12"/>
      <c r="G24" s="28"/>
      <c r="H24" s="28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9"/>
      <c r="V24" s="10"/>
      <c r="W24" s="10"/>
      <c r="X24" s="10"/>
      <c r="Y24" s="10"/>
      <c r="Z24" s="10"/>
      <c r="AA24" s="10"/>
      <c r="AB24" s="10"/>
    </row>
    <row r="25" spans="1:28" s="4" customFormat="1">
      <c r="A25" s="10"/>
      <c r="B25" s="12"/>
      <c r="C25" s="12"/>
      <c r="D25" s="12"/>
      <c r="E25" s="10"/>
      <c r="F25" s="25"/>
      <c r="G25" s="31"/>
      <c r="H25" s="31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2"/>
      <c r="V25" s="10"/>
      <c r="W25" s="10"/>
      <c r="X25" s="10"/>
      <c r="Y25" s="10"/>
      <c r="Z25" s="10"/>
      <c r="AA25" s="10"/>
      <c r="AB25" s="10"/>
    </row>
    <row r="26" spans="1:28" s="4" customFormat="1">
      <c r="A26" s="21" t="str">
        <f>"Составлена в базисных ценах на 01.2000 г. и текущих ценах на " &amp; IF(LEN(L26)&gt;3,MID(L26,4,LEN(L26)),L26)</f>
        <v xml:space="preserve">Составлена в базисных ценах на 01.2000 г. и текущих ценах на </v>
      </c>
      <c r="B26" s="10"/>
      <c r="C26" s="10"/>
      <c r="D26" s="10" t="s">
        <v>210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4" customFormat="1" ht="13.5" thickBot="1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7" customFormat="1" ht="27" customHeight="1" thickBot="1">
      <c r="A28" s="73" t="s">
        <v>9</v>
      </c>
      <c r="B28" s="73" t="s">
        <v>10</v>
      </c>
      <c r="C28" s="73" t="s">
        <v>11</v>
      </c>
      <c r="D28" s="71" t="s">
        <v>12</v>
      </c>
      <c r="E28" s="71"/>
      <c r="F28" s="71"/>
      <c r="G28" s="71" t="s">
        <v>13</v>
      </c>
      <c r="H28" s="71"/>
      <c r="I28" s="71"/>
      <c r="J28" s="71" t="s">
        <v>14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34"/>
      <c r="W28" s="34"/>
      <c r="X28" s="34"/>
      <c r="Y28" s="34"/>
      <c r="Z28" s="34"/>
      <c r="AA28" s="34"/>
      <c r="AB28" s="34"/>
    </row>
    <row r="29" spans="1:28" s="7" customFormat="1" ht="22.5" customHeight="1" thickBot="1">
      <c r="A29" s="73"/>
      <c r="B29" s="73"/>
      <c r="C29" s="73"/>
      <c r="D29" s="72" t="s">
        <v>1</v>
      </c>
      <c r="E29" s="35" t="s">
        <v>15</v>
      </c>
      <c r="F29" s="35" t="s">
        <v>16</v>
      </c>
      <c r="G29" s="72" t="s">
        <v>1</v>
      </c>
      <c r="H29" s="35" t="s">
        <v>15</v>
      </c>
      <c r="I29" s="35" t="s">
        <v>16</v>
      </c>
      <c r="J29" s="72" t="s">
        <v>1</v>
      </c>
      <c r="K29" s="35" t="s">
        <v>15</v>
      </c>
      <c r="L29" s="35"/>
      <c r="M29" s="35"/>
      <c r="N29" s="35"/>
      <c r="O29" s="35"/>
      <c r="P29" s="35"/>
      <c r="Q29" s="35"/>
      <c r="R29" s="35"/>
      <c r="S29" s="35"/>
      <c r="T29" s="35"/>
      <c r="U29" s="35" t="s">
        <v>16</v>
      </c>
      <c r="V29" s="34"/>
      <c r="W29" s="34"/>
      <c r="X29" s="34"/>
      <c r="Y29" s="34"/>
      <c r="Z29" s="34"/>
      <c r="AA29" s="34"/>
      <c r="AB29" s="34"/>
    </row>
    <row r="30" spans="1:28" s="7" customFormat="1" ht="22.5" customHeight="1" thickBot="1">
      <c r="A30" s="73"/>
      <c r="B30" s="73"/>
      <c r="C30" s="73"/>
      <c r="D30" s="72"/>
      <c r="E30" s="35" t="s">
        <v>17</v>
      </c>
      <c r="F30" s="35" t="s">
        <v>18</v>
      </c>
      <c r="G30" s="72"/>
      <c r="H30" s="35" t="s">
        <v>17</v>
      </c>
      <c r="I30" s="35" t="s">
        <v>18</v>
      </c>
      <c r="J30" s="72"/>
      <c r="K30" s="35" t="s">
        <v>17</v>
      </c>
      <c r="L30" s="35"/>
      <c r="M30" s="35"/>
      <c r="N30" s="35"/>
      <c r="O30" s="35"/>
      <c r="P30" s="35"/>
      <c r="Q30" s="35"/>
      <c r="R30" s="35"/>
      <c r="S30" s="35"/>
      <c r="T30" s="35"/>
      <c r="U30" s="35" t="s">
        <v>18</v>
      </c>
      <c r="V30" s="34"/>
      <c r="W30" s="34"/>
      <c r="X30" s="34"/>
      <c r="Y30" s="34"/>
      <c r="Z30" s="34"/>
      <c r="AA30" s="34"/>
      <c r="AB30" s="34"/>
    </row>
    <row r="31" spans="1:28" s="3" customFormat="1">
      <c r="A31" s="16">
        <v>1</v>
      </c>
      <c r="B31" s="16">
        <v>2</v>
      </c>
      <c r="C31" s="16">
        <v>3</v>
      </c>
      <c r="D31" s="17">
        <v>4</v>
      </c>
      <c r="E31" s="16">
        <v>5</v>
      </c>
      <c r="F31" s="16">
        <v>6</v>
      </c>
      <c r="G31" s="17">
        <v>7</v>
      </c>
      <c r="H31" s="16">
        <v>8</v>
      </c>
      <c r="I31" s="16">
        <v>9</v>
      </c>
      <c r="J31" s="17">
        <v>10</v>
      </c>
      <c r="K31" s="16">
        <v>11</v>
      </c>
      <c r="L31" s="16"/>
      <c r="M31" s="16"/>
      <c r="N31" s="16"/>
      <c r="O31" s="16"/>
      <c r="P31" s="16"/>
      <c r="Q31" s="16"/>
      <c r="R31" s="16"/>
      <c r="S31" s="16"/>
      <c r="T31" s="16"/>
      <c r="U31" s="16">
        <v>12</v>
      </c>
      <c r="V31" s="12"/>
      <c r="W31" s="12"/>
      <c r="X31" s="12"/>
      <c r="Y31" s="12"/>
      <c r="Z31" s="12"/>
      <c r="AA31" s="12"/>
      <c r="AB31" s="12"/>
    </row>
    <row r="32" spans="1:28" s="8" customFormat="1" ht="30" customHeight="1">
      <c r="A32" s="75" t="s">
        <v>28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36"/>
      <c r="W32" s="36"/>
      <c r="X32" s="36"/>
      <c r="Y32" s="36"/>
      <c r="Z32" s="36"/>
      <c r="AA32" s="36"/>
      <c r="AB32" s="36"/>
    </row>
    <row r="33" spans="1:28" s="8" customFormat="1" ht="17.850000000000001" customHeight="1">
      <c r="A33" s="77" t="s">
        <v>29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36"/>
      <c r="W33" s="36"/>
      <c r="X33" s="36"/>
      <c r="Y33" s="36"/>
      <c r="Z33" s="36"/>
      <c r="AA33" s="36"/>
      <c r="AB33" s="36"/>
    </row>
    <row r="34" spans="1:28" s="8" customFormat="1" ht="76.5">
      <c r="A34" s="37">
        <v>1</v>
      </c>
      <c r="B34" s="38" t="s">
        <v>30</v>
      </c>
      <c r="C34" s="39">
        <v>0.26200000000000001</v>
      </c>
      <c r="D34" s="40">
        <v>57344.65</v>
      </c>
      <c r="E34" s="41" t="s">
        <v>31</v>
      </c>
      <c r="F34" s="40" t="s">
        <v>32</v>
      </c>
      <c r="G34" s="40">
        <v>15024.3</v>
      </c>
      <c r="H34" s="40" t="s">
        <v>33</v>
      </c>
      <c r="I34" s="40" t="s">
        <v>34</v>
      </c>
      <c r="J34" s="40">
        <v>102518.05</v>
      </c>
      <c r="K34" s="41" t="s">
        <v>35</v>
      </c>
      <c r="L34" s="41"/>
      <c r="M34" s="41"/>
      <c r="N34" s="41"/>
      <c r="O34" s="41"/>
      <c r="P34" s="41"/>
      <c r="Q34" s="41"/>
      <c r="R34" s="41"/>
      <c r="S34" s="41"/>
      <c r="T34" s="41"/>
      <c r="U34" s="41" t="s">
        <v>36</v>
      </c>
      <c r="V34" s="36"/>
      <c r="W34" s="36"/>
      <c r="X34" s="36"/>
      <c r="Y34" s="36"/>
      <c r="Z34" s="36"/>
      <c r="AA34" s="36"/>
      <c r="AB34" s="36"/>
    </row>
    <row r="35" spans="1:28" s="8" customFormat="1" ht="25.5">
      <c r="A35" s="42"/>
      <c r="B35" s="43" t="s">
        <v>37</v>
      </c>
      <c r="C35" s="44" t="s">
        <v>38</v>
      </c>
      <c r="D35" s="45"/>
      <c r="E35" s="46"/>
      <c r="F35" s="45"/>
      <c r="G35" s="45">
        <v>4645</v>
      </c>
      <c r="H35" s="45"/>
      <c r="I35" s="45"/>
      <c r="J35" s="45">
        <v>58383.18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36"/>
      <c r="W35" s="36"/>
      <c r="X35" s="36"/>
      <c r="Y35" s="36"/>
      <c r="Z35" s="36"/>
      <c r="AA35" s="36"/>
      <c r="AB35" s="36"/>
    </row>
    <row r="36" spans="1:28" s="3" customFormat="1" ht="25.5">
      <c r="A36" s="42"/>
      <c r="B36" s="43" t="s">
        <v>39</v>
      </c>
      <c r="C36" s="44" t="s">
        <v>40</v>
      </c>
      <c r="D36" s="45"/>
      <c r="E36" s="46"/>
      <c r="F36" s="45"/>
      <c r="G36" s="45">
        <v>3180.04</v>
      </c>
      <c r="H36" s="45"/>
      <c r="I36" s="45"/>
      <c r="J36" s="45">
        <v>39970.019999999997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36"/>
      <c r="W36" s="36"/>
      <c r="X36" s="36"/>
      <c r="Y36" s="36"/>
      <c r="Z36" s="36"/>
      <c r="AA36" s="12"/>
      <c r="AB36" s="12"/>
    </row>
    <row r="37" spans="1:28" s="3" customFormat="1">
      <c r="A37" s="42"/>
      <c r="B37" s="43" t="s">
        <v>41</v>
      </c>
      <c r="C37" s="44" t="s">
        <v>42</v>
      </c>
      <c r="D37" s="45"/>
      <c r="E37" s="46"/>
      <c r="F37" s="45"/>
      <c r="G37" s="45">
        <v>22849.34</v>
      </c>
      <c r="H37" s="45"/>
      <c r="I37" s="45"/>
      <c r="J37" s="45">
        <v>200871.25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36"/>
      <c r="W37" s="36"/>
      <c r="X37" s="36"/>
      <c r="Y37" s="36"/>
      <c r="Z37" s="36"/>
      <c r="AA37" s="12"/>
      <c r="AB37" s="12"/>
    </row>
    <row r="38" spans="1:28" s="3" customFormat="1" ht="89.25">
      <c r="A38" s="37">
        <v>2</v>
      </c>
      <c r="B38" s="38" t="s">
        <v>43</v>
      </c>
      <c r="C38" s="39">
        <v>262</v>
      </c>
      <c r="D38" s="40">
        <v>206</v>
      </c>
      <c r="E38" s="41" t="s">
        <v>44</v>
      </c>
      <c r="F38" s="40"/>
      <c r="G38" s="40">
        <v>53972</v>
      </c>
      <c r="H38" s="40" t="s">
        <v>45</v>
      </c>
      <c r="I38" s="40"/>
      <c r="J38" s="40">
        <v>318948.32</v>
      </c>
      <c r="K38" s="41" t="s">
        <v>46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6"/>
      <c r="W38" s="36"/>
      <c r="X38" s="36"/>
      <c r="Y38" s="36"/>
      <c r="Z38" s="36"/>
      <c r="AA38" s="12"/>
      <c r="AB38" s="12"/>
    </row>
    <row r="39" spans="1:28" s="3" customFormat="1" ht="51">
      <c r="A39" s="37">
        <v>3</v>
      </c>
      <c r="B39" s="38" t="s">
        <v>47</v>
      </c>
      <c r="C39" s="39">
        <v>1</v>
      </c>
      <c r="D39" s="40">
        <v>6272.5</v>
      </c>
      <c r="E39" s="41" t="s">
        <v>48</v>
      </c>
      <c r="F39" s="40" t="s">
        <v>49</v>
      </c>
      <c r="G39" s="40">
        <v>6272.5</v>
      </c>
      <c r="H39" s="40" t="s">
        <v>48</v>
      </c>
      <c r="I39" s="40" t="s">
        <v>49</v>
      </c>
      <c r="J39" s="40">
        <v>61199.32</v>
      </c>
      <c r="K39" s="41" t="s">
        <v>50</v>
      </c>
      <c r="L39" s="41"/>
      <c r="M39" s="41"/>
      <c r="N39" s="41"/>
      <c r="O39" s="41"/>
      <c r="P39" s="41"/>
      <c r="Q39" s="41"/>
      <c r="R39" s="41"/>
      <c r="S39" s="41"/>
      <c r="T39" s="41"/>
      <c r="U39" s="41" t="s">
        <v>51</v>
      </c>
      <c r="V39" s="36"/>
      <c r="W39" s="36"/>
      <c r="X39" s="36"/>
      <c r="Y39" s="36"/>
      <c r="Z39" s="36"/>
      <c r="AA39" s="12"/>
      <c r="AB39" s="12"/>
    </row>
    <row r="40" spans="1:28" s="9" customFormat="1" ht="25.5">
      <c r="A40" s="42"/>
      <c r="B40" s="43" t="s">
        <v>52</v>
      </c>
      <c r="C40" s="44" t="s">
        <v>38</v>
      </c>
      <c r="D40" s="45"/>
      <c r="E40" s="46"/>
      <c r="F40" s="45"/>
      <c r="G40" s="45">
        <v>410.02</v>
      </c>
      <c r="H40" s="45"/>
      <c r="I40" s="45"/>
      <c r="J40" s="45">
        <v>5153.75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36"/>
      <c r="W40" s="36"/>
      <c r="X40" s="36"/>
      <c r="Y40" s="36"/>
      <c r="Z40" s="36"/>
      <c r="AA40" s="1"/>
      <c r="AB40" s="1"/>
    </row>
    <row r="41" spans="1:28" ht="25.5">
      <c r="A41" s="42"/>
      <c r="B41" s="43" t="s">
        <v>53</v>
      </c>
      <c r="C41" s="44" t="s">
        <v>40</v>
      </c>
      <c r="D41" s="45"/>
      <c r="E41" s="46"/>
      <c r="F41" s="45"/>
      <c r="G41" s="45">
        <v>280.70999999999998</v>
      </c>
      <c r="H41" s="45"/>
      <c r="I41" s="45"/>
      <c r="J41" s="45">
        <v>3528.33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36"/>
      <c r="W41" s="36"/>
      <c r="X41" s="36"/>
      <c r="Y41" s="36"/>
      <c r="Z41" s="36"/>
    </row>
    <row r="42" spans="1:28">
      <c r="A42" s="42"/>
      <c r="B42" s="43" t="s">
        <v>41</v>
      </c>
      <c r="C42" s="44" t="s">
        <v>42</v>
      </c>
      <c r="D42" s="45"/>
      <c r="E42" s="46"/>
      <c r="F42" s="45"/>
      <c r="G42" s="45">
        <v>6963.23</v>
      </c>
      <c r="H42" s="45"/>
      <c r="I42" s="45"/>
      <c r="J42" s="45">
        <v>69881.399999999994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36"/>
      <c r="W42" s="36"/>
      <c r="X42" s="36"/>
      <c r="Y42" s="36"/>
      <c r="Z42" s="36"/>
    </row>
    <row r="43" spans="1:28" ht="63.75">
      <c r="A43" s="37">
        <v>4</v>
      </c>
      <c r="B43" s="38" t="s">
        <v>54</v>
      </c>
      <c r="C43" s="39">
        <v>2</v>
      </c>
      <c r="D43" s="40">
        <v>689.63</v>
      </c>
      <c r="E43" s="41" t="s">
        <v>55</v>
      </c>
      <c r="F43" s="40" t="s">
        <v>56</v>
      </c>
      <c r="G43" s="40">
        <v>1379.26</v>
      </c>
      <c r="H43" s="40" t="s">
        <v>57</v>
      </c>
      <c r="I43" s="40" t="s">
        <v>58</v>
      </c>
      <c r="J43" s="40">
        <v>9636.4599999999991</v>
      </c>
      <c r="K43" s="41" t="s">
        <v>59</v>
      </c>
      <c r="L43" s="41"/>
      <c r="M43" s="41"/>
      <c r="N43" s="41"/>
      <c r="O43" s="41"/>
      <c r="P43" s="41"/>
      <c r="Q43" s="41"/>
      <c r="R43" s="41"/>
      <c r="S43" s="41"/>
      <c r="T43" s="41"/>
      <c r="U43" s="41" t="s">
        <v>60</v>
      </c>
      <c r="V43" s="36"/>
      <c r="W43" s="36"/>
      <c r="X43" s="36"/>
      <c r="Y43" s="36"/>
      <c r="Z43" s="36"/>
    </row>
    <row r="44" spans="1:28" ht="25.5">
      <c r="A44" s="42"/>
      <c r="B44" s="43" t="s">
        <v>61</v>
      </c>
      <c r="C44" s="44" t="s">
        <v>38</v>
      </c>
      <c r="D44" s="45"/>
      <c r="E44" s="46"/>
      <c r="F44" s="45"/>
      <c r="G44" s="45">
        <v>604.32000000000005</v>
      </c>
      <c r="H44" s="45"/>
      <c r="I44" s="45"/>
      <c r="J44" s="45">
        <v>7596.71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36"/>
      <c r="W44" s="36"/>
      <c r="X44" s="36"/>
      <c r="Y44" s="36"/>
      <c r="Z44" s="36"/>
    </row>
    <row r="45" spans="1:28" ht="25.5">
      <c r="A45" s="42"/>
      <c r="B45" s="43" t="s">
        <v>62</v>
      </c>
      <c r="C45" s="44" t="s">
        <v>40</v>
      </c>
      <c r="D45" s="45"/>
      <c r="E45" s="46"/>
      <c r="F45" s="45"/>
      <c r="G45" s="45">
        <v>413.73</v>
      </c>
      <c r="H45" s="45"/>
      <c r="I45" s="45"/>
      <c r="J45" s="45">
        <v>5200.82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36"/>
      <c r="W45" s="36"/>
      <c r="X45" s="36"/>
      <c r="Y45" s="36"/>
      <c r="Z45" s="36"/>
    </row>
    <row r="46" spans="1:28">
      <c r="A46" s="42"/>
      <c r="B46" s="43" t="s">
        <v>41</v>
      </c>
      <c r="C46" s="44" t="s">
        <v>42</v>
      </c>
      <c r="D46" s="45"/>
      <c r="E46" s="46"/>
      <c r="F46" s="45"/>
      <c r="G46" s="45">
        <v>2397.31</v>
      </c>
      <c r="H46" s="45"/>
      <c r="I46" s="45"/>
      <c r="J46" s="45">
        <v>22433.99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36"/>
      <c r="W46" s="36"/>
      <c r="X46" s="36"/>
      <c r="Y46" s="36"/>
      <c r="Z46" s="36"/>
    </row>
    <row r="47" spans="1:28" ht="76.5">
      <c r="A47" s="37">
        <v>5</v>
      </c>
      <c r="B47" s="38" t="s">
        <v>63</v>
      </c>
      <c r="C47" s="39">
        <v>2</v>
      </c>
      <c r="D47" s="40">
        <v>3070</v>
      </c>
      <c r="E47" s="41" t="s">
        <v>64</v>
      </c>
      <c r="F47" s="40"/>
      <c r="G47" s="40">
        <v>6140</v>
      </c>
      <c r="H47" s="40" t="s">
        <v>65</v>
      </c>
      <c r="I47" s="40"/>
      <c r="J47" s="40">
        <v>43639.66</v>
      </c>
      <c r="K47" s="41" t="s">
        <v>66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36"/>
      <c r="W47" s="36"/>
      <c r="X47" s="36"/>
      <c r="Y47" s="36"/>
      <c r="Z47" s="36"/>
    </row>
    <row r="48" spans="1:28" ht="51">
      <c r="A48" s="37">
        <v>6</v>
      </c>
      <c r="B48" s="38" t="s">
        <v>67</v>
      </c>
      <c r="C48" s="39">
        <v>4</v>
      </c>
      <c r="D48" s="40">
        <v>551.03</v>
      </c>
      <c r="E48" s="41" t="s">
        <v>68</v>
      </c>
      <c r="F48" s="40" t="s">
        <v>69</v>
      </c>
      <c r="G48" s="40">
        <v>2204.12</v>
      </c>
      <c r="H48" s="40" t="s">
        <v>70</v>
      </c>
      <c r="I48" s="40" t="s">
        <v>71</v>
      </c>
      <c r="J48" s="40">
        <v>12246.64</v>
      </c>
      <c r="K48" s="41" t="s">
        <v>72</v>
      </c>
      <c r="L48" s="41"/>
      <c r="M48" s="41"/>
      <c r="N48" s="41"/>
      <c r="O48" s="41"/>
      <c r="P48" s="41"/>
      <c r="Q48" s="41"/>
      <c r="R48" s="41"/>
      <c r="S48" s="41"/>
      <c r="T48" s="41"/>
      <c r="U48" s="41" t="s">
        <v>73</v>
      </c>
      <c r="V48" s="36"/>
      <c r="W48" s="36"/>
      <c r="X48" s="36"/>
      <c r="Y48" s="36"/>
      <c r="Z48" s="36"/>
    </row>
    <row r="49" spans="1:26" ht="25.5">
      <c r="A49" s="42"/>
      <c r="B49" s="43" t="s">
        <v>74</v>
      </c>
      <c r="C49" s="44" t="s">
        <v>38</v>
      </c>
      <c r="D49" s="45"/>
      <c r="E49" s="46"/>
      <c r="F49" s="45"/>
      <c r="G49" s="45">
        <v>348.87</v>
      </c>
      <c r="H49" s="45"/>
      <c r="I49" s="45"/>
      <c r="J49" s="45">
        <v>4385.7299999999996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36"/>
      <c r="W49" s="36"/>
      <c r="X49" s="36"/>
      <c r="Y49" s="36"/>
      <c r="Z49" s="36"/>
    </row>
    <row r="50" spans="1:26" ht="25.5">
      <c r="A50" s="42"/>
      <c r="B50" s="43" t="s">
        <v>75</v>
      </c>
      <c r="C50" s="44" t="s">
        <v>40</v>
      </c>
      <c r="D50" s="45"/>
      <c r="E50" s="46"/>
      <c r="F50" s="45"/>
      <c r="G50" s="45">
        <v>238.84</v>
      </c>
      <c r="H50" s="45"/>
      <c r="I50" s="45"/>
      <c r="J50" s="45">
        <v>3002.54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6"/>
      <c r="W50" s="36"/>
      <c r="X50" s="36"/>
      <c r="Y50" s="36"/>
      <c r="Z50" s="36"/>
    </row>
    <row r="51" spans="1:26">
      <c r="A51" s="42"/>
      <c r="B51" s="43" t="s">
        <v>41</v>
      </c>
      <c r="C51" s="44" t="s">
        <v>42</v>
      </c>
      <c r="D51" s="45"/>
      <c r="E51" s="46"/>
      <c r="F51" s="45"/>
      <c r="G51" s="45">
        <v>2791.83</v>
      </c>
      <c r="H51" s="45"/>
      <c r="I51" s="45"/>
      <c r="J51" s="45">
        <v>19634.91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36"/>
      <c r="W51" s="36"/>
      <c r="X51" s="36"/>
      <c r="Y51" s="36"/>
      <c r="Z51" s="36"/>
    </row>
    <row r="52" spans="1:26" ht="63.75">
      <c r="A52" s="37">
        <v>7</v>
      </c>
      <c r="B52" s="38" t="s">
        <v>76</v>
      </c>
      <c r="C52" s="39">
        <v>2</v>
      </c>
      <c r="D52" s="40">
        <v>664.31</v>
      </c>
      <c r="E52" s="41" t="s">
        <v>77</v>
      </c>
      <c r="F52" s="40" t="s">
        <v>78</v>
      </c>
      <c r="G52" s="40">
        <v>1328.62</v>
      </c>
      <c r="H52" s="40" t="s">
        <v>79</v>
      </c>
      <c r="I52" s="40" t="s">
        <v>80</v>
      </c>
      <c r="J52" s="40">
        <v>9183.7199999999993</v>
      </c>
      <c r="K52" s="41" t="s">
        <v>81</v>
      </c>
      <c r="L52" s="41"/>
      <c r="M52" s="41"/>
      <c r="N52" s="41"/>
      <c r="O52" s="41"/>
      <c r="P52" s="41"/>
      <c r="Q52" s="41"/>
      <c r="R52" s="41"/>
      <c r="S52" s="41"/>
      <c r="T52" s="41"/>
      <c r="U52" s="41" t="s">
        <v>82</v>
      </c>
      <c r="V52" s="36"/>
      <c r="W52" s="36"/>
      <c r="X52" s="36"/>
      <c r="Y52" s="36"/>
      <c r="Z52" s="36"/>
    </row>
    <row r="53" spans="1:26" ht="25.5">
      <c r="A53" s="42"/>
      <c r="B53" s="43" t="s">
        <v>83</v>
      </c>
      <c r="C53" s="44" t="s">
        <v>38</v>
      </c>
      <c r="D53" s="45"/>
      <c r="E53" s="46"/>
      <c r="F53" s="45"/>
      <c r="G53" s="45">
        <v>366.94</v>
      </c>
      <c r="H53" s="45"/>
      <c r="I53" s="45"/>
      <c r="J53" s="45">
        <v>4612.1899999999996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36"/>
      <c r="W53" s="36"/>
      <c r="X53" s="36"/>
      <c r="Y53" s="36"/>
      <c r="Z53" s="36"/>
    </row>
    <row r="54" spans="1:26" ht="25.5">
      <c r="A54" s="42"/>
      <c r="B54" s="43" t="s">
        <v>84</v>
      </c>
      <c r="C54" s="44" t="s">
        <v>40</v>
      </c>
      <c r="D54" s="45"/>
      <c r="E54" s="46"/>
      <c r="F54" s="45"/>
      <c r="G54" s="45">
        <v>251.21</v>
      </c>
      <c r="H54" s="45"/>
      <c r="I54" s="45"/>
      <c r="J54" s="45">
        <v>3157.58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36"/>
      <c r="W54" s="36"/>
      <c r="X54" s="36"/>
      <c r="Y54" s="36"/>
      <c r="Z54" s="36"/>
    </row>
    <row r="55" spans="1:26">
      <c r="A55" s="42"/>
      <c r="B55" s="43" t="s">
        <v>41</v>
      </c>
      <c r="C55" s="44" t="s">
        <v>42</v>
      </c>
      <c r="D55" s="45"/>
      <c r="E55" s="46"/>
      <c r="F55" s="45"/>
      <c r="G55" s="45">
        <v>1946.77</v>
      </c>
      <c r="H55" s="45"/>
      <c r="I55" s="45"/>
      <c r="J55" s="45">
        <v>16953.490000000002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36"/>
      <c r="W55" s="36"/>
      <c r="X55" s="36"/>
      <c r="Y55" s="36"/>
      <c r="Z55" s="36"/>
    </row>
    <row r="56" spans="1:26" ht="63.75">
      <c r="A56" s="37">
        <v>8</v>
      </c>
      <c r="B56" s="38" t="s">
        <v>85</v>
      </c>
      <c r="C56" s="39">
        <v>2</v>
      </c>
      <c r="D56" s="40">
        <v>158.46</v>
      </c>
      <c r="E56" s="41" t="s">
        <v>86</v>
      </c>
      <c r="F56" s="40" t="s">
        <v>87</v>
      </c>
      <c r="G56" s="40">
        <v>316.92</v>
      </c>
      <c r="H56" s="40" t="s">
        <v>88</v>
      </c>
      <c r="I56" s="40" t="s">
        <v>89</v>
      </c>
      <c r="J56" s="40">
        <v>2311.14</v>
      </c>
      <c r="K56" s="41" t="s">
        <v>90</v>
      </c>
      <c r="L56" s="41"/>
      <c r="M56" s="41"/>
      <c r="N56" s="41"/>
      <c r="O56" s="41"/>
      <c r="P56" s="41"/>
      <c r="Q56" s="41"/>
      <c r="R56" s="41"/>
      <c r="S56" s="41"/>
      <c r="T56" s="41"/>
      <c r="U56" s="41" t="s">
        <v>91</v>
      </c>
      <c r="V56" s="36"/>
      <c r="W56" s="36"/>
      <c r="X56" s="36"/>
      <c r="Y56" s="36"/>
      <c r="Z56" s="36"/>
    </row>
    <row r="57" spans="1:26" ht="25.5">
      <c r="A57" s="42"/>
      <c r="B57" s="43" t="s">
        <v>92</v>
      </c>
      <c r="C57" s="44" t="s">
        <v>38</v>
      </c>
      <c r="D57" s="45"/>
      <c r="E57" s="46"/>
      <c r="F57" s="45"/>
      <c r="G57" s="45">
        <v>105.64</v>
      </c>
      <c r="H57" s="45"/>
      <c r="I57" s="45"/>
      <c r="J57" s="45">
        <v>1328.11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36"/>
      <c r="W57" s="36"/>
      <c r="X57" s="36"/>
      <c r="Y57" s="36"/>
      <c r="Z57" s="36"/>
    </row>
    <row r="58" spans="1:26" ht="25.5">
      <c r="A58" s="42"/>
      <c r="B58" s="43" t="s">
        <v>93</v>
      </c>
      <c r="C58" s="44" t="s">
        <v>40</v>
      </c>
      <c r="D58" s="45"/>
      <c r="E58" s="46"/>
      <c r="F58" s="45"/>
      <c r="G58" s="45">
        <v>72.319999999999993</v>
      </c>
      <c r="H58" s="45"/>
      <c r="I58" s="45"/>
      <c r="J58" s="45">
        <v>909.24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36"/>
      <c r="W58" s="36"/>
      <c r="X58" s="36"/>
      <c r="Y58" s="36"/>
      <c r="Z58" s="36"/>
    </row>
    <row r="59" spans="1:26">
      <c r="A59" s="42"/>
      <c r="B59" s="43" t="s">
        <v>41</v>
      </c>
      <c r="C59" s="44" t="s">
        <v>42</v>
      </c>
      <c r="D59" s="45"/>
      <c r="E59" s="46"/>
      <c r="F59" s="45"/>
      <c r="G59" s="45">
        <v>494.88</v>
      </c>
      <c r="H59" s="45"/>
      <c r="I59" s="45"/>
      <c r="J59" s="45">
        <v>4548.49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36"/>
      <c r="W59" s="36"/>
      <c r="X59" s="36"/>
      <c r="Y59" s="36"/>
      <c r="Z59" s="36"/>
    </row>
    <row r="60" spans="1:26" ht="63.75">
      <c r="A60" s="37">
        <v>9</v>
      </c>
      <c r="B60" s="38" t="s">
        <v>94</v>
      </c>
      <c r="C60" s="39">
        <v>2</v>
      </c>
      <c r="D60" s="40">
        <v>126.27</v>
      </c>
      <c r="E60" s="41" t="s">
        <v>95</v>
      </c>
      <c r="F60" s="40" t="s">
        <v>96</v>
      </c>
      <c r="G60" s="40">
        <v>252.54</v>
      </c>
      <c r="H60" s="40" t="s">
        <v>97</v>
      </c>
      <c r="I60" s="40" t="s">
        <v>98</v>
      </c>
      <c r="J60" s="40">
        <v>1894.76</v>
      </c>
      <c r="K60" s="41" t="s">
        <v>99</v>
      </c>
      <c r="L60" s="41"/>
      <c r="M60" s="41"/>
      <c r="N60" s="41"/>
      <c r="O60" s="41"/>
      <c r="P60" s="41"/>
      <c r="Q60" s="41"/>
      <c r="R60" s="41"/>
      <c r="S60" s="41"/>
      <c r="T60" s="41"/>
      <c r="U60" s="41" t="s">
        <v>100</v>
      </c>
      <c r="V60" s="36"/>
      <c r="W60" s="36"/>
      <c r="X60" s="36"/>
      <c r="Y60" s="36"/>
      <c r="Z60" s="36"/>
    </row>
    <row r="61" spans="1:26" ht="25.5">
      <c r="A61" s="42"/>
      <c r="B61" s="43" t="s">
        <v>101</v>
      </c>
      <c r="C61" s="44" t="s">
        <v>38</v>
      </c>
      <c r="D61" s="45"/>
      <c r="E61" s="46"/>
      <c r="F61" s="45"/>
      <c r="G61" s="45">
        <v>95.29</v>
      </c>
      <c r="H61" s="45"/>
      <c r="I61" s="45"/>
      <c r="J61" s="45">
        <v>1198.05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36"/>
      <c r="W61" s="36"/>
      <c r="X61" s="36"/>
      <c r="Y61" s="36"/>
      <c r="Z61" s="36"/>
    </row>
    <row r="62" spans="1:26" ht="25.5">
      <c r="A62" s="42"/>
      <c r="B62" s="43" t="s">
        <v>102</v>
      </c>
      <c r="C62" s="44" t="s">
        <v>40</v>
      </c>
      <c r="D62" s="45"/>
      <c r="E62" s="46"/>
      <c r="F62" s="45"/>
      <c r="G62" s="45">
        <v>65.239999999999995</v>
      </c>
      <c r="H62" s="45"/>
      <c r="I62" s="45"/>
      <c r="J62" s="45">
        <v>820.21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36"/>
      <c r="W62" s="36"/>
      <c r="X62" s="36"/>
      <c r="Y62" s="36"/>
      <c r="Z62" s="36"/>
    </row>
    <row r="63" spans="1:26">
      <c r="A63" s="42"/>
      <c r="B63" s="43" t="s">
        <v>41</v>
      </c>
      <c r="C63" s="44" t="s">
        <v>42</v>
      </c>
      <c r="D63" s="45"/>
      <c r="E63" s="46"/>
      <c r="F63" s="45"/>
      <c r="G63" s="45">
        <v>413.07</v>
      </c>
      <c r="H63" s="45"/>
      <c r="I63" s="45"/>
      <c r="J63" s="45">
        <v>3913.02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36"/>
      <c r="W63" s="36"/>
      <c r="X63" s="36"/>
      <c r="Y63" s="36"/>
      <c r="Z63" s="36"/>
    </row>
    <row r="64" spans="1:26" ht="63.75">
      <c r="A64" s="37">
        <v>10</v>
      </c>
      <c r="B64" s="38" t="s">
        <v>103</v>
      </c>
      <c r="C64" s="39">
        <v>5.36</v>
      </c>
      <c r="D64" s="40">
        <v>331.98</v>
      </c>
      <c r="E64" s="41" t="s">
        <v>104</v>
      </c>
      <c r="F64" s="40" t="s">
        <v>105</v>
      </c>
      <c r="G64" s="40">
        <v>1779.41</v>
      </c>
      <c r="H64" s="40" t="s">
        <v>106</v>
      </c>
      <c r="I64" s="40" t="s">
        <v>107</v>
      </c>
      <c r="J64" s="40">
        <v>10365.76</v>
      </c>
      <c r="K64" s="41" t="s">
        <v>108</v>
      </c>
      <c r="L64" s="41"/>
      <c r="M64" s="41"/>
      <c r="N64" s="41"/>
      <c r="O64" s="41"/>
      <c r="P64" s="41"/>
      <c r="Q64" s="41"/>
      <c r="R64" s="41"/>
      <c r="S64" s="41"/>
      <c r="T64" s="41"/>
      <c r="U64" s="41" t="s">
        <v>109</v>
      </c>
      <c r="V64" s="36"/>
      <c r="W64" s="36"/>
      <c r="X64" s="36"/>
      <c r="Y64" s="36"/>
      <c r="Z64" s="36"/>
    </row>
    <row r="65" spans="1:26" ht="25.5">
      <c r="A65" s="42"/>
      <c r="B65" s="43" t="s">
        <v>110</v>
      </c>
      <c r="C65" s="44" t="s">
        <v>111</v>
      </c>
      <c r="D65" s="45"/>
      <c r="E65" s="46"/>
      <c r="F65" s="45"/>
      <c r="G65" s="45">
        <v>345.35</v>
      </c>
      <c r="H65" s="45"/>
      <c r="I65" s="45"/>
      <c r="J65" s="45">
        <v>4342.28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36"/>
      <c r="W65" s="36"/>
      <c r="X65" s="36"/>
      <c r="Y65" s="36"/>
      <c r="Z65" s="36"/>
    </row>
    <row r="66" spans="1:26" ht="25.5">
      <c r="A66" s="42"/>
      <c r="B66" s="43" t="s">
        <v>112</v>
      </c>
      <c r="C66" s="44" t="s">
        <v>113</v>
      </c>
      <c r="D66" s="45"/>
      <c r="E66" s="46"/>
      <c r="F66" s="45"/>
      <c r="G66" s="45">
        <v>268.60000000000002</v>
      </c>
      <c r="H66" s="45"/>
      <c r="I66" s="45"/>
      <c r="J66" s="45">
        <v>3377.33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36"/>
      <c r="W66" s="36"/>
      <c r="X66" s="36"/>
      <c r="Y66" s="36"/>
      <c r="Z66" s="36"/>
    </row>
    <row r="67" spans="1:26">
      <c r="A67" s="42"/>
      <c r="B67" s="43" t="s">
        <v>41</v>
      </c>
      <c r="C67" s="44" t="s">
        <v>42</v>
      </c>
      <c r="D67" s="45"/>
      <c r="E67" s="46"/>
      <c r="F67" s="45"/>
      <c r="G67" s="45">
        <v>2393.36</v>
      </c>
      <c r="H67" s="45"/>
      <c r="I67" s="45"/>
      <c r="J67" s="45">
        <v>18085.37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36"/>
      <c r="W67" s="36"/>
      <c r="X67" s="36"/>
      <c r="Y67" s="36"/>
      <c r="Z67" s="36"/>
    </row>
    <row r="68" spans="1:26" ht="89.25">
      <c r="A68" s="37">
        <v>11</v>
      </c>
      <c r="B68" s="38" t="s">
        <v>114</v>
      </c>
      <c r="C68" s="39">
        <v>0</v>
      </c>
      <c r="D68" s="40">
        <v>730.26</v>
      </c>
      <c r="E68" s="41" t="s">
        <v>115</v>
      </c>
      <c r="F68" s="40">
        <v>58.05</v>
      </c>
      <c r="G68" s="40"/>
      <c r="H68" s="40"/>
      <c r="I68" s="40"/>
      <c r="J68" s="40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36"/>
      <c r="W68" s="36"/>
      <c r="X68" s="36"/>
      <c r="Y68" s="36"/>
      <c r="Z68" s="36"/>
    </row>
    <row r="69" spans="1:26">
      <c r="A69" s="42"/>
      <c r="B69" s="43" t="s">
        <v>41</v>
      </c>
      <c r="C69" s="44" t="s">
        <v>42</v>
      </c>
      <c r="D69" s="45"/>
      <c r="E69" s="46"/>
      <c r="F69" s="45"/>
      <c r="G69" s="45">
        <v>0</v>
      </c>
      <c r="H69" s="45"/>
      <c r="I69" s="45"/>
      <c r="J69" s="45">
        <v>0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36"/>
      <c r="W69" s="36"/>
      <c r="X69" s="36"/>
      <c r="Y69" s="36"/>
      <c r="Z69" s="36"/>
    </row>
    <row r="70" spans="1:26" ht="38.25">
      <c r="A70" s="37">
        <v>12</v>
      </c>
      <c r="B70" s="38" t="s">
        <v>116</v>
      </c>
      <c r="C70" s="39">
        <v>21.09</v>
      </c>
      <c r="D70" s="40">
        <v>538.46</v>
      </c>
      <c r="E70" s="41" t="s">
        <v>117</v>
      </c>
      <c r="F70" s="40"/>
      <c r="G70" s="40">
        <v>11356.12</v>
      </c>
      <c r="H70" s="40" t="s">
        <v>118</v>
      </c>
      <c r="I70" s="40"/>
      <c r="J70" s="40">
        <v>38023.58</v>
      </c>
      <c r="K70" s="41" t="s">
        <v>119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36"/>
      <c r="W70" s="36"/>
      <c r="X70" s="36"/>
      <c r="Y70" s="36"/>
      <c r="Z70" s="36"/>
    </row>
    <row r="71" spans="1:26" ht="76.5">
      <c r="A71" s="37">
        <v>13</v>
      </c>
      <c r="B71" s="38" t="s">
        <v>120</v>
      </c>
      <c r="C71" s="39">
        <v>3.6680000000000001</v>
      </c>
      <c r="D71" s="40">
        <v>1038.56</v>
      </c>
      <c r="E71" s="41" t="s">
        <v>121</v>
      </c>
      <c r="F71" s="40">
        <v>58.43</v>
      </c>
      <c r="G71" s="40">
        <v>3809.44</v>
      </c>
      <c r="H71" s="40" t="s">
        <v>122</v>
      </c>
      <c r="I71" s="40">
        <v>214.32</v>
      </c>
      <c r="J71" s="40">
        <v>29386.33</v>
      </c>
      <c r="K71" s="41" t="s">
        <v>123</v>
      </c>
      <c r="L71" s="41"/>
      <c r="M71" s="41"/>
      <c r="N71" s="41"/>
      <c r="O71" s="41"/>
      <c r="P71" s="41"/>
      <c r="Q71" s="41"/>
      <c r="R71" s="41"/>
      <c r="S71" s="41"/>
      <c r="T71" s="41"/>
      <c r="U71" s="41">
        <v>1214</v>
      </c>
      <c r="V71" s="36"/>
      <c r="W71" s="36"/>
      <c r="X71" s="36"/>
      <c r="Y71" s="36"/>
      <c r="Z71" s="36"/>
    </row>
    <row r="72" spans="1:26" ht="25.5">
      <c r="A72" s="42"/>
      <c r="B72" s="43" t="s">
        <v>124</v>
      </c>
      <c r="C72" s="44" t="s">
        <v>125</v>
      </c>
      <c r="D72" s="45"/>
      <c r="E72" s="46"/>
      <c r="F72" s="45"/>
      <c r="G72" s="45">
        <v>1280.94</v>
      </c>
      <c r="H72" s="45"/>
      <c r="I72" s="45"/>
      <c r="J72" s="45">
        <v>16103.29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36"/>
      <c r="W72" s="36"/>
      <c r="X72" s="36"/>
      <c r="Y72" s="36"/>
      <c r="Z72" s="36"/>
    </row>
    <row r="73" spans="1:26" ht="25.5">
      <c r="A73" s="42"/>
      <c r="B73" s="43" t="s">
        <v>126</v>
      </c>
      <c r="C73" s="44" t="s">
        <v>113</v>
      </c>
      <c r="D73" s="45"/>
      <c r="E73" s="46"/>
      <c r="F73" s="45"/>
      <c r="G73" s="45">
        <v>896.66</v>
      </c>
      <c r="H73" s="45"/>
      <c r="I73" s="45"/>
      <c r="J73" s="45">
        <v>11272.3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36"/>
      <c r="W73" s="36"/>
      <c r="X73" s="36"/>
      <c r="Y73" s="36"/>
      <c r="Z73" s="36"/>
    </row>
    <row r="74" spans="1:26">
      <c r="A74" s="42"/>
      <c r="B74" s="43" t="s">
        <v>41</v>
      </c>
      <c r="C74" s="44" t="s">
        <v>42</v>
      </c>
      <c r="D74" s="45"/>
      <c r="E74" s="46"/>
      <c r="F74" s="45"/>
      <c r="G74" s="45">
        <v>5987.04</v>
      </c>
      <c r="H74" s="45"/>
      <c r="I74" s="45"/>
      <c r="J74" s="45">
        <v>56761.919999999998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36"/>
      <c r="W74" s="36"/>
      <c r="X74" s="36"/>
      <c r="Y74" s="36"/>
      <c r="Z74" s="36"/>
    </row>
    <row r="75" spans="1:26" ht="51">
      <c r="A75" s="47">
        <v>14</v>
      </c>
      <c r="B75" s="48" t="s">
        <v>127</v>
      </c>
      <c r="C75" s="49">
        <v>421.8</v>
      </c>
      <c r="D75" s="50">
        <v>19.8</v>
      </c>
      <c r="E75" s="51" t="s">
        <v>128</v>
      </c>
      <c r="F75" s="50"/>
      <c r="G75" s="50">
        <v>8351.64</v>
      </c>
      <c r="H75" s="50" t="s">
        <v>129</v>
      </c>
      <c r="I75" s="50"/>
      <c r="J75" s="50">
        <v>17268.490000000002</v>
      </c>
      <c r="K75" s="51" t="s">
        <v>130</v>
      </c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36"/>
      <c r="W75" s="36"/>
      <c r="X75" s="36"/>
      <c r="Y75" s="36"/>
      <c r="Z75" s="36"/>
    </row>
    <row r="76" spans="1:26" ht="21" customHeight="1">
      <c r="A76" s="75" t="s">
        <v>131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36"/>
      <c r="W76" s="36"/>
      <c r="X76" s="36"/>
      <c r="Y76" s="36"/>
      <c r="Z76" s="36"/>
    </row>
    <row r="77" spans="1:26" ht="63.75">
      <c r="A77" s="37">
        <v>15</v>
      </c>
      <c r="B77" s="38" t="s">
        <v>132</v>
      </c>
      <c r="C77" s="39">
        <v>0.13100000000000001</v>
      </c>
      <c r="D77" s="40">
        <v>9108.2800000000007</v>
      </c>
      <c r="E77" s="41" t="s">
        <v>133</v>
      </c>
      <c r="F77" s="40" t="s">
        <v>134</v>
      </c>
      <c r="G77" s="40">
        <v>1193.18</v>
      </c>
      <c r="H77" s="40" t="s">
        <v>135</v>
      </c>
      <c r="I77" s="40" t="s">
        <v>136</v>
      </c>
      <c r="J77" s="40">
        <v>11387.84</v>
      </c>
      <c r="K77" s="41" t="s">
        <v>137</v>
      </c>
      <c r="L77" s="41"/>
      <c r="M77" s="41"/>
      <c r="N77" s="41"/>
      <c r="O77" s="41"/>
      <c r="P77" s="41"/>
      <c r="Q77" s="41"/>
      <c r="R77" s="41"/>
      <c r="S77" s="41"/>
      <c r="T77" s="41"/>
      <c r="U77" s="41" t="s">
        <v>138</v>
      </c>
      <c r="V77" s="36"/>
      <c r="W77" s="36"/>
      <c r="X77" s="36"/>
      <c r="Y77" s="36"/>
      <c r="Z77" s="36"/>
    </row>
    <row r="78" spans="1:26" ht="25.5">
      <c r="A78" s="42"/>
      <c r="B78" s="43" t="s">
        <v>139</v>
      </c>
      <c r="C78" s="44" t="s">
        <v>38</v>
      </c>
      <c r="D78" s="45"/>
      <c r="E78" s="46"/>
      <c r="F78" s="45"/>
      <c r="G78" s="45">
        <v>896.74</v>
      </c>
      <c r="H78" s="45"/>
      <c r="I78" s="45"/>
      <c r="J78" s="45">
        <v>11269.3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36"/>
      <c r="W78" s="36"/>
      <c r="X78" s="36"/>
      <c r="Y78" s="36"/>
      <c r="Z78" s="36"/>
    </row>
    <row r="79" spans="1:26" ht="25.5">
      <c r="A79" s="42"/>
      <c r="B79" s="43" t="s">
        <v>140</v>
      </c>
      <c r="C79" s="44" t="s">
        <v>40</v>
      </c>
      <c r="D79" s="45"/>
      <c r="E79" s="46"/>
      <c r="F79" s="45"/>
      <c r="G79" s="45">
        <v>613.91999999999996</v>
      </c>
      <c r="H79" s="45"/>
      <c r="I79" s="45"/>
      <c r="J79" s="45">
        <v>7715.13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36"/>
      <c r="W79" s="36"/>
      <c r="X79" s="36"/>
      <c r="Y79" s="36"/>
      <c r="Z79" s="36"/>
    </row>
    <row r="80" spans="1:26">
      <c r="A80" s="42"/>
      <c r="B80" s="43" t="s">
        <v>41</v>
      </c>
      <c r="C80" s="44" t="s">
        <v>42</v>
      </c>
      <c r="D80" s="45"/>
      <c r="E80" s="46"/>
      <c r="F80" s="45"/>
      <c r="G80" s="45">
        <v>2703.84</v>
      </c>
      <c r="H80" s="45"/>
      <c r="I80" s="45"/>
      <c r="J80" s="45">
        <v>30372.27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36"/>
      <c r="W80" s="36"/>
      <c r="X80" s="36"/>
      <c r="Y80" s="36"/>
      <c r="Z80" s="36"/>
    </row>
    <row r="81" spans="1:26" ht="89.25">
      <c r="A81" s="37">
        <v>16</v>
      </c>
      <c r="B81" s="38" t="s">
        <v>141</v>
      </c>
      <c r="C81" s="39">
        <v>131</v>
      </c>
      <c r="D81" s="40">
        <v>58.91</v>
      </c>
      <c r="E81" s="41" t="s">
        <v>142</v>
      </c>
      <c r="F81" s="40"/>
      <c r="G81" s="40">
        <v>7717.21</v>
      </c>
      <c r="H81" s="40" t="s">
        <v>143</v>
      </c>
      <c r="I81" s="40"/>
      <c r="J81" s="40">
        <v>45378.400000000001</v>
      </c>
      <c r="K81" s="41" t="s">
        <v>144</v>
      </c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36"/>
      <c r="W81" s="36"/>
      <c r="X81" s="36"/>
      <c r="Y81" s="36"/>
      <c r="Z81" s="36"/>
    </row>
    <row r="82" spans="1:26" ht="51">
      <c r="A82" s="37">
        <v>17</v>
      </c>
      <c r="B82" s="38" t="s">
        <v>145</v>
      </c>
      <c r="C82" s="39">
        <v>1</v>
      </c>
      <c r="D82" s="40">
        <v>55.79</v>
      </c>
      <c r="E82" s="41" t="s">
        <v>146</v>
      </c>
      <c r="F82" s="40">
        <v>3.1</v>
      </c>
      <c r="G82" s="40">
        <v>55.79</v>
      </c>
      <c r="H82" s="40" t="s">
        <v>146</v>
      </c>
      <c r="I82" s="40">
        <v>3.1</v>
      </c>
      <c r="J82" s="40">
        <v>379.52</v>
      </c>
      <c r="K82" s="41" t="s">
        <v>147</v>
      </c>
      <c r="L82" s="41"/>
      <c r="M82" s="41"/>
      <c r="N82" s="41"/>
      <c r="O82" s="41"/>
      <c r="P82" s="41"/>
      <c r="Q82" s="41"/>
      <c r="R82" s="41"/>
      <c r="S82" s="41"/>
      <c r="T82" s="41"/>
      <c r="U82" s="41">
        <v>18.48</v>
      </c>
      <c r="V82" s="36"/>
      <c r="W82" s="36"/>
      <c r="X82" s="36"/>
      <c r="Y82" s="36"/>
      <c r="Z82" s="36"/>
    </row>
    <row r="83" spans="1:26" ht="25.5">
      <c r="A83" s="42"/>
      <c r="B83" s="43" t="s">
        <v>148</v>
      </c>
      <c r="C83" s="44" t="s">
        <v>38</v>
      </c>
      <c r="D83" s="45"/>
      <c r="E83" s="46"/>
      <c r="F83" s="45"/>
      <c r="G83" s="45">
        <v>24.75</v>
      </c>
      <c r="H83" s="45"/>
      <c r="I83" s="45"/>
      <c r="J83" s="45">
        <v>311.17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36"/>
      <c r="W83" s="36"/>
      <c r="X83" s="36"/>
      <c r="Y83" s="36"/>
      <c r="Z83" s="36"/>
    </row>
    <row r="84" spans="1:26" ht="25.5">
      <c r="A84" s="42"/>
      <c r="B84" s="43" t="s">
        <v>149</v>
      </c>
      <c r="C84" s="44" t="s">
        <v>40</v>
      </c>
      <c r="D84" s="45"/>
      <c r="E84" s="46"/>
      <c r="F84" s="45"/>
      <c r="G84" s="45">
        <v>16.95</v>
      </c>
      <c r="H84" s="45"/>
      <c r="I84" s="45"/>
      <c r="J84" s="45">
        <v>213.03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36"/>
      <c r="W84" s="36"/>
      <c r="X84" s="36"/>
      <c r="Y84" s="36"/>
      <c r="Z84" s="36"/>
    </row>
    <row r="85" spans="1:26">
      <c r="A85" s="42"/>
      <c r="B85" s="43" t="s">
        <v>41</v>
      </c>
      <c r="C85" s="44" t="s">
        <v>42</v>
      </c>
      <c r="D85" s="45"/>
      <c r="E85" s="46"/>
      <c r="F85" s="45"/>
      <c r="G85" s="45">
        <v>97.49</v>
      </c>
      <c r="H85" s="45"/>
      <c r="I85" s="45"/>
      <c r="J85" s="45">
        <v>903.72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36"/>
      <c r="W85" s="36"/>
      <c r="X85" s="36"/>
      <c r="Y85" s="36"/>
      <c r="Z85" s="36"/>
    </row>
    <row r="86" spans="1:26" ht="76.5">
      <c r="A86" s="37">
        <v>18</v>
      </c>
      <c r="B86" s="38" t="s">
        <v>150</v>
      </c>
      <c r="C86" s="39">
        <v>1</v>
      </c>
      <c r="D86" s="40">
        <v>437</v>
      </c>
      <c r="E86" s="41" t="s">
        <v>151</v>
      </c>
      <c r="F86" s="40"/>
      <c r="G86" s="40">
        <v>437</v>
      </c>
      <c r="H86" s="40" t="s">
        <v>151</v>
      </c>
      <c r="I86" s="40"/>
      <c r="J86" s="40">
        <v>2691.85</v>
      </c>
      <c r="K86" s="41" t="s">
        <v>152</v>
      </c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36"/>
      <c r="W86" s="36"/>
      <c r="X86" s="36"/>
      <c r="Y86" s="36"/>
      <c r="Z86" s="36"/>
    </row>
    <row r="87" spans="1:26" ht="51">
      <c r="A87" s="37">
        <v>19</v>
      </c>
      <c r="B87" s="38" t="s">
        <v>153</v>
      </c>
      <c r="C87" s="39">
        <v>2</v>
      </c>
      <c r="D87" s="40">
        <v>140.13</v>
      </c>
      <c r="E87" s="41" t="s">
        <v>154</v>
      </c>
      <c r="F87" s="40" t="s">
        <v>155</v>
      </c>
      <c r="G87" s="40">
        <v>280.26</v>
      </c>
      <c r="H87" s="40" t="s">
        <v>156</v>
      </c>
      <c r="I87" s="40" t="s">
        <v>157</v>
      </c>
      <c r="J87" s="40">
        <v>1577.86</v>
      </c>
      <c r="K87" s="41" t="s">
        <v>158</v>
      </c>
      <c r="L87" s="41"/>
      <c r="M87" s="41"/>
      <c r="N87" s="41"/>
      <c r="O87" s="41"/>
      <c r="P87" s="41"/>
      <c r="Q87" s="41"/>
      <c r="R87" s="41"/>
      <c r="S87" s="41"/>
      <c r="T87" s="41"/>
      <c r="U87" s="41" t="s">
        <v>159</v>
      </c>
      <c r="V87" s="36"/>
      <c r="W87" s="36"/>
      <c r="X87" s="36"/>
      <c r="Y87" s="36"/>
      <c r="Z87" s="36"/>
    </row>
    <row r="88" spans="1:26" ht="25.5">
      <c r="A88" s="42"/>
      <c r="B88" s="43" t="s">
        <v>160</v>
      </c>
      <c r="C88" s="44" t="s">
        <v>38</v>
      </c>
      <c r="D88" s="45"/>
      <c r="E88" s="46"/>
      <c r="F88" s="45"/>
      <c r="G88" s="45">
        <v>42.07</v>
      </c>
      <c r="H88" s="45"/>
      <c r="I88" s="45"/>
      <c r="J88" s="45">
        <v>528.97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36"/>
      <c r="W88" s="36"/>
      <c r="X88" s="36"/>
      <c r="Y88" s="36"/>
      <c r="Z88" s="36"/>
    </row>
    <row r="89" spans="1:26">
      <c r="A89" s="42"/>
      <c r="B89" s="43" t="s">
        <v>161</v>
      </c>
      <c r="C89" s="44" t="s">
        <v>40</v>
      </c>
      <c r="D89" s="45"/>
      <c r="E89" s="46"/>
      <c r="F89" s="45"/>
      <c r="G89" s="45">
        <v>28.8</v>
      </c>
      <c r="H89" s="45"/>
      <c r="I89" s="45"/>
      <c r="J89" s="45">
        <v>362.14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36"/>
      <c r="W89" s="36"/>
      <c r="X89" s="36"/>
      <c r="Y89" s="36"/>
      <c r="Z89" s="36"/>
    </row>
    <row r="90" spans="1:26">
      <c r="A90" s="42"/>
      <c r="B90" s="43" t="s">
        <v>41</v>
      </c>
      <c r="C90" s="44" t="s">
        <v>42</v>
      </c>
      <c r="D90" s="45"/>
      <c r="E90" s="46"/>
      <c r="F90" s="45"/>
      <c r="G90" s="45">
        <v>351.13</v>
      </c>
      <c r="H90" s="45"/>
      <c r="I90" s="45"/>
      <c r="J90" s="45">
        <v>2468.9699999999998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36"/>
      <c r="W90" s="36"/>
      <c r="X90" s="36"/>
      <c r="Y90" s="36"/>
      <c r="Z90" s="36"/>
    </row>
    <row r="91" spans="1:26" ht="63.75">
      <c r="A91" s="37">
        <v>20</v>
      </c>
      <c r="B91" s="38" t="s">
        <v>85</v>
      </c>
      <c r="C91" s="39">
        <v>1</v>
      </c>
      <c r="D91" s="40">
        <v>158.46</v>
      </c>
      <c r="E91" s="41" t="s">
        <v>86</v>
      </c>
      <c r="F91" s="40" t="s">
        <v>87</v>
      </c>
      <c r="G91" s="40">
        <v>158.46</v>
      </c>
      <c r="H91" s="40" t="s">
        <v>86</v>
      </c>
      <c r="I91" s="40" t="s">
        <v>87</v>
      </c>
      <c r="J91" s="40">
        <v>1155.57</v>
      </c>
      <c r="K91" s="41" t="s">
        <v>162</v>
      </c>
      <c r="L91" s="41"/>
      <c r="M91" s="41"/>
      <c r="N91" s="41"/>
      <c r="O91" s="41"/>
      <c r="P91" s="41"/>
      <c r="Q91" s="41"/>
      <c r="R91" s="41"/>
      <c r="S91" s="41"/>
      <c r="T91" s="41"/>
      <c r="U91" s="41" t="s">
        <v>163</v>
      </c>
      <c r="V91" s="36"/>
      <c r="W91" s="36"/>
      <c r="X91" s="36"/>
      <c r="Y91" s="36"/>
      <c r="Z91" s="36"/>
    </row>
    <row r="92" spans="1:26" ht="25.5">
      <c r="A92" s="42"/>
      <c r="B92" s="43" t="s">
        <v>164</v>
      </c>
      <c r="C92" s="44" t="s">
        <v>38</v>
      </c>
      <c r="D92" s="45"/>
      <c r="E92" s="46"/>
      <c r="F92" s="45"/>
      <c r="G92" s="45">
        <v>52.82</v>
      </c>
      <c r="H92" s="45"/>
      <c r="I92" s="45"/>
      <c r="J92" s="45">
        <v>664.05</v>
      </c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36"/>
      <c r="W92" s="36"/>
      <c r="X92" s="36"/>
      <c r="Y92" s="36"/>
      <c r="Z92" s="36"/>
    </row>
    <row r="93" spans="1:26" ht="25.5">
      <c r="A93" s="42"/>
      <c r="B93" s="43" t="s">
        <v>165</v>
      </c>
      <c r="C93" s="44" t="s">
        <v>40</v>
      </c>
      <c r="D93" s="45"/>
      <c r="E93" s="46"/>
      <c r="F93" s="45"/>
      <c r="G93" s="45">
        <v>36.159999999999997</v>
      </c>
      <c r="H93" s="45"/>
      <c r="I93" s="45"/>
      <c r="J93" s="45">
        <v>454.62</v>
      </c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36"/>
      <c r="W93" s="36"/>
      <c r="X93" s="36"/>
      <c r="Y93" s="36"/>
      <c r="Z93" s="36"/>
    </row>
    <row r="94" spans="1:26">
      <c r="A94" s="42"/>
      <c r="B94" s="43" t="s">
        <v>41</v>
      </c>
      <c r="C94" s="44" t="s">
        <v>42</v>
      </c>
      <c r="D94" s="45"/>
      <c r="E94" s="46"/>
      <c r="F94" s="45"/>
      <c r="G94" s="45">
        <v>247.44</v>
      </c>
      <c r="H94" s="45"/>
      <c r="I94" s="45"/>
      <c r="J94" s="45">
        <v>2274.2399999999998</v>
      </c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36"/>
      <c r="W94" s="36"/>
      <c r="X94" s="36"/>
      <c r="Y94" s="36"/>
      <c r="Z94" s="36"/>
    </row>
    <row r="95" spans="1:26" ht="63.75">
      <c r="A95" s="37">
        <v>21</v>
      </c>
      <c r="B95" s="38" t="s">
        <v>166</v>
      </c>
      <c r="C95" s="39">
        <v>1</v>
      </c>
      <c r="D95" s="40">
        <v>88.16</v>
      </c>
      <c r="E95" s="41" t="s">
        <v>167</v>
      </c>
      <c r="F95" s="40" t="s">
        <v>168</v>
      </c>
      <c r="G95" s="40">
        <v>88.16</v>
      </c>
      <c r="H95" s="40" t="s">
        <v>167</v>
      </c>
      <c r="I95" s="40" t="s">
        <v>168</v>
      </c>
      <c r="J95" s="40">
        <v>661.96</v>
      </c>
      <c r="K95" s="41" t="s">
        <v>169</v>
      </c>
      <c r="L95" s="41"/>
      <c r="M95" s="41"/>
      <c r="N95" s="41"/>
      <c r="O95" s="41"/>
      <c r="P95" s="41"/>
      <c r="Q95" s="41"/>
      <c r="R95" s="41"/>
      <c r="S95" s="41"/>
      <c r="T95" s="41"/>
      <c r="U95" s="41" t="s">
        <v>170</v>
      </c>
      <c r="V95" s="36"/>
      <c r="W95" s="36"/>
      <c r="X95" s="36"/>
      <c r="Y95" s="36"/>
      <c r="Z95" s="36"/>
    </row>
    <row r="96" spans="1:26" ht="25.5">
      <c r="A96" s="42"/>
      <c r="B96" s="43" t="s">
        <v>171</v>
      </c>
      <c r="C96" s="44" t="s">
        <v>38</v>
      </c>
      <c r="D96" s="45"/>
      <c r="E96" s="46"/>
      <c r="F96" s="45"/>
      <c r="G96" s="45">
        <v>33.4</v>
      </c>
      <c r="H96" s="45"/>
      <c r="I96" s="45"/>
      <c r="J96" s="45">
        <v>419.94</v>
      </c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36"/>
      <c r="W96" s="36"/>
      <c r="X96" s="36"/>
      <c r="Y96" s="36"/>
      <c r="Z96" s="36"/>
    </row>
    <row r="97" spans="1:26" ht="25.5">
      <c r="A97" s="42"/>
      <c r="B97" s="43" t="s">
        <v>172</v>
      </c>
      <c r="C97" s="44" t="s">
        <v>40</v>
      </c>
      <c r="D97" s="45"/>
      <c r="E97" s="46"/>
      <c r="F97" s="45"/>
      <c r="G97" s="45">
        <v>22.86</v>
      </c>
      <c r="H97" s="45"/>
      <c r="I97" s="45"/>
      <c r="J97" s="45">
        <v>287.5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36"/>
      <c r="W97" s="36"/>
      <c r="X97" s="36"/>
      <c r="Y97" s="36"/>
      <c r="Z97" s="36"/>
    </row>
    <row r="98" spans="1:26">
      <c r="A98" s="42"/>
      <c r="B98" s="43" t="s">
        <v>41</v>
      </c>
      <c r="C98" s="44" t="s">
        <v>42</v>
      </c>
      <c r="D98" s="45"/>
      <c r="E98" s="46"/>
      <c r="F98" s="45"/>
      <c r="G98" s="45">
        <v>144.41999999999999</v>
      </c>
      <c r="H98" s="45"/>
      <c r="I98" s="45"/>
      <c r="J98" s="45">
        <v>1369.4</v>
      </c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36"/>
      <c r="W98" s="36"/>
      <c r="X98" s="36"/>
      <c r="Y98" s="36"/>
      <c r="Z98" s="36"/>
    </row>
    <row r="99" spans="1:26" ht="63.75">
      <c r="A99" s="37">
        <v>22</v>
      </c>
      <c r="B99" s="38" t="s">
        <v>166</v>
      </c>
      <c r="C99" s="39">
        <v>1</v>
      </c>
      <c r="D99" s="40">
        <v>88.16</v>
      </c>
      <c r="E99" s="41" t="s">
        <v>167</v>
      </c>
      <c r="F99" s="40" t="s">
        <v>168</v>
      </c>
      <c r="G99" s="40">
        <v>88.16</v>
      </c>
      <c r="H99" s="40" t="s">
        <v>167</v>
      </c>
      <c r="I99" s="40" t="s">
        <v>168</v>
      </c>
      <c r="J99" s="40">
        <v>661.96</v>
      </c>
      <c r="K99" s="41" t="s">
        <v>169</v>
      </c>
      <c r="L99" s="41"/>
      <c r="M99" s="41"/>
      <c r="N99" s="41"/>
      <c r="O99" s="41"/>
      <c r="P99" s="41"/>
      <c r="Q99" s="41"/>
      <c r="R99" s="41"/>
      <c r="S99" s="41"/>
      <c r="T99" s="41"/>
      <c r="U99" s="41" t="s">
        <v>170</v>
      </c>
      <c r="V99" s="36"/>
      <c r="W99" s="36"/>
      <c r="X99" s="36"/>
      <c r="Y99" s="36"/>
      <c r="Z99" s="36"/>
    </row>
    <row r="100" spans="1:26" ht="25.5">
      <c r="A100" s="42"/>
      <c r="B100" s="43" t="s">
        <v>171</v>
      </c>
      <c r="C100" s="44" t="s">
        <v>38</v>
      </c>
      <c r="D100" s="45"/>
      <c r="E100" s="46"/>
      <c r="F100" s="45"/>
      <c r="G100" s="45">
        <v>33.4</v>
      </c>
      <c r="H100" s="45"/>
      <c r="I100" s="45"/>
      <c r="J100" s="45">
        <v>419.94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36"/>
      <c r="W100" s="36"/>
      <c r="X100" s="36"/>
      <c r="Y100" s="36"/>
      <c r="Z100" s="36"/>
    </row>
    <row r="101" spans="1:26" ht="25.5">
      <c r="A101" s="42"/>
      <c r="B101" s="43" t="s">
        <v>172</v>
      </c>
      <c r="C101" s="44" t="s">
        <v>40</v>
      </c>
      <c r="D101" s="45"/>
      <c r="E101" s="46"/>
      <c r="F101" s="45"/>
      <c r="G101" s="45">
        <v>22.86</v>
      </c>
      <c r="H101" s="45"/>
      <c r="I101" s="45"/>
      <c r="J101" s="45">
        <v>287.5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36"/>
      <c r="W101" s="36"/>
      <c r="X101" s="36"/>
      <c r="Y101" s="36"/>
      <c r="Z101" s="36"/>
    </row>
    <row r="102" spans="1:26">
      <c r="A102" s="42"/>
      <c r="B102" s="43" t="s">
        <v>41</v>
      </c>
      <c r="C102" s="44" t="s">
        <v>42</v>
      </c>
      <c r="D102" s="45"/>
      <c r="E102" s="46"/>
      <c r="F102" s="45"/>
      <c r="G102" s="45">
        <v>144.41999999999999</v>
      </c>
      <c r="H102" s="45"/>
      <c r="I102" s="45"/>
      <c r="J102" s="45">
        <v>1369.4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36"/>
      <c r="W102" s="36"/>
      <c r="X102" s="36"/>
      <c r="Y102" s="36"/>
      <c r="Z102" s="36"/>
    </row>
    <row r="103" spans="1:26" ht="63.75">
      <c r="A103" s="37">
        <v>23</v>
      </c>
      <c r="B103" s="38" t="s">
        <v>103</v>
      </c>
      <c r="C103" s="39">
        <v>0.89080000000000004</v>
      </c>
      <c r="D103" s="40">
        <v>331.98</v>
      </c>
      <c r="E103" s="41" t="s">
        <v>104</v>
      </c>
      <c r="F103" s="40" t="s">
        <v>105</v>
      </c>
      <c r="G103" s="40">
        <v>295.73</v>
      </c>
      <c r="H103" s="40" t="s">
        <v>173</v>
      </c>
      <c r="I103" s="40" t="s">
        <v>174</v>
      </c>
      <c r="J103" s="40">
        <v>1722.73</v>
      </c>
      <c r="K103" s="41" t="s">
        <v>175</v>
      </c>
      <c r="L103" s="41"/>
      <c r="M103" s="41"/>
      <c r="N103" s="41"/>
      <c r="O103" s="41"/>
      <c r="P103" s="41"/>
      <c r="Q103" s="41"/>
      <c r="R103" s="41"/>
      <c r="S103" s="41"/>
      <c r="T103" s="41"/>
      <c r="U103" s="41" t="s">
        <v>176</v>
      </c>
      <c r="V103" s="36"/>
      <c r="W103" s="36"/>
      <c r="X103" s="36"/>
      <c r="Y103" s="36"/>
      <c r="Z103" s="36"/>
    </row>
    <row r="104" spans="1:26" ht="25.5">
      <c r="A104" s="42"/>
      <c r="B104" s="43" t="s">
        <v>177</v>
      </c>
      <c r="C104" s="44" t="s">
        <v>111</v>
      </c>
      <c r="D104" s="45"/>
      <c r="E104" s="46"/>
      <c r="F104" s="45"/>
      <c r="G104" s="45">
        <v>57.4</v>
      </c>
      <c r="H104" s="45"/>
      <c r="I104" s="45"/>
      <c r="J104" s="45">
        <v>721.66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36"/>
      <c r="W104" s="36"/>
      <c r="X104" s="36"/>
      <c r="Y104" s="36"/>
      <c r="Z104" s="36"/>
    </row>
    <row r="105" spans="1:26" ht="25.5">
      <c r="A105" s="42"/>
      <c r="B105" s="43" t="s">
        <v>178</v>
      </c>
      <c r="C105" s="44" t="s">
        <v>113</v>
      </c>
      <c r="D105" s="45"/>
      <c r="E105" s="46"/>
      <c r="F105" s="45"/>
      <c r="G105" s="45">
        <v>44.65</v>
      </c>
      <c r="H105" s="45"/>
      <c r="I105" s="45"/>
      <c r="J105" s="45">
        <v>561.29</v>
      </c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36"/>
      <c r="W105" s="36"/>
      <c r="X105" s="36"/>
      <c r="Y105" s="36"/>
      <c r="Z105" s="36"/>
    </row>
    <row r="106" spans="1:26">
      <c r="A106" s="42"/>
      <c r="B106" s="43" t="s">
        <v>41</v>
      </c>
      <c r="C106" s="44" t="s">
        <v>42</v>
      </c>
      <c r="D106" s="45"/>
      <c r="E106" s="46"/>
      <c r="F106" s="45"/>
      <c r="G106" s="45">
        <v>397.78</v>
      </c>
      <c r="H106" s="45"/>
      <c r="I106" s="45"/>
      <c r="J106" s="45">
        <v>3005.68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36"/>
      <c r="W106" s="36"/>
      <c r="X106" s="36"/>
      <c r="Y106" s="36"/>
      <c r="Z106" s="36"/>
    </row>
    <row r="107" spans="1:26" ht="89.25">
      <c r="A107" s="37">
        <v>24</v>
      </c>
      <c r="B107" s="38" t="s">
        <v>114</v>
      </c>
      <c r="C107" s="39">
        <v>3.4</v>
      </c>
      <c r="D107" s="40">
        <v>730.26</v>
      </c>
      <c r="E107" s="41" t="s">
        <v>115</v>
      </c>
      <c r="F107" s="40">
        <v>58.05</v>
      </c>
      <c r="G107" s="40">
        <v>2482.88</v>
      </c>
      <c r="H107" s="40" t="s">
        <v>179</v>
      </c>
      <c r="I107" s="40">
        <v>197.37</v>
      </c>
      <c r="J107" s="40">
        <v>17363.189999999999</v>
      </c>
      <c r="K107" s="41" t="s">
        <v>180</v>
      </c>
      <c r="L107" s="41"/>
      <c r="M107" s="41"/>
      <c r="N107" s="41"/>
      <c r="O107" s="41"/>
      <c r="P107" s="41"/>
      <c r="Q107" s="41"/>
      <c r="R107" s="41"/>
      <c r="S107" s="41"/>
      <c r="T107" s="41"/>
      <c r="U107" s="41">
        <v>1180.6500000000001</v>
      </c>
      <c r="V107" s="36"/>
      <c r="W107" s="36"/>
      <c r="X107" s="36"/>
      <c r="Y107" s="36"/>
      <c r="Z107" s="36"/>
    </row>
    <row r="108" spans="1:26" ht="25.5">
      <c r="A108" s="42"/>
      <c r="B108" s="43" t="s">
        <v>181</v>
      </c>
      <c r="C108" s="44" t="s">
        <v>125</v>
      </c>
      <c r="D108" s="45"/>
      <c r="E108" s="46"/>
      <c r="F108" s="45"/>
      <c r="G108" s="45">
        <v>790.87</v>
      </c>
      <c r="H108" s="45"/>
      <c r="I108" s="45"/>
      <c r="J108" s="45">
        <v>9944.83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36"/>
      <c r="W108" s="36"/>
      <c r="X108" s="36"/>
      <c r="Y108" s="36"/>
      <c r="Z108" s="36"/>
    </row>
    <row r="109" spans="1:26" ht="25.5">
      <c r="A109" s="42"/>
      <c r="B109" s="43" t="s">
        <v>182</v>
      </c>
      <c r="C109" s="44" t="s">
        <v>113</v>
      </c>
      <c r="D109" s="45"/>
      <c r="E109" s="46"/>
      <c r="F109" s="45"/>
      <c r="G109" s="45">
        <v>553.61</v>
      </c>
      <c r="H109" s="45"/>
      <c r="I109" s="45"/>
      <c r="J109" s="45">
        <v>6961.38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36"/>
      <c r="W109" s="36"/>
      <c r="X109" s="36"/>
      <c r="Y109" s="36"/>
      <c r="Z109" s="36"/>
    </row>
    <row r="110" spans="1:26">
      <c r="A110" s="42"/>
      <c r="B110" s="43" t="s">
        <v>41</v>
      </c>
      <c r="C110" s="44" t="s">
        <v>42</v>
      </c>
      <c r="D110" s="45"/>
      <c r="E110" s="46"/>
      <c r="F110" s="45"/>
      <c r="G110" s="45">
        <v>3827.36</v>
      </c>
      <c r="H110" s="45"/>
      <c r="I110" s="45"/>
      <c r="J110" s="45">
        <v>34269.4</v>
      </c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36"/>
      <c r="W110" s="36"/>
      <c r="X110" s="36"/>
      <c r="Y110" s="36"/>
      <c r="Z110" s="36"/>
    </row>
    <row r="111" spans="1:26" ht="38.25">
      <c r="A111" s="37">
        <v>25</v>
      </c>
      <c r="B111" s="38" t="s">
        <v>116</v>
      </c>
      <c r="C111" s="39">
        <v>4.2160000000000002</v>
      </c>
      <c r="D111" s="40">
        <v>538.46</v>
      </c>
      <c r="E111" s="41" t="s">
        <v>117</v>
      </c>
      <c r="F111" s="40"/>
      <c r="G111" s="40">
        <v>2270.15</v>
      </c>
      <c r="H111" s="40" t="s">
        <v>183</v>
      </c>
      <c r="I111" s="40"/>
      <c r="J111" s="40">
        <v>7601.11</v>
      </c>
      <c r="K111" s="41" t="s">
        <v>184</v>
      </c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36"/>
      <c r="W111" s="36"/>
      <c r="X111" s="36"/>
      <c r="Y111" s="36"/>
      <c r="Z111" s="36"/>
    </row>
    <row r="112" spans="1:26" ht="76.5">
      <c r="A112" s="37">
        <v>26</v>
      </c>
      <c r="B112" s="38" t="s">
        <v>120</v>
      </c>
      <c r="C112" s="39">
        <v>0.81399999999999995</v>
      </c>
      <c r="D112" s="40">
        <v>1038.56</v>
      </c>
      <c r="E112" s="41" t="s">
        <v>121</v>
      </c>
      <c r="F112" s="40">
        <v>58.43</v>
      </c>
      <c r="G112" s="40">
        <v>845.39</v>
      </c>
      <c r="H112" s="40" t="s">
        <v>185</v>
      </c>
      <c r="I112" s="40">
        <v>47.56</v>
      </c>
      <c r="J112" s="40">
        <v>6521.39</v>
      </c>
      <c r="K112" s="41" t="s">
        <v>186</v>
      </c>
      <c r="L112" s="41"/>
      <c r="M112" s="41"/>
      <c r="N112" s="41"/>
      <c r="O112" s="41"/>
      <c r="P112" s="41"/>
      <c r="Q112" s="41"/>
      <c r="R112" s="41"/>
      <c r="S112" s="41"/>
      <c r="T112" s="41"/>
      <c r="U112" s="41">
        <v>269.41000000000003</v>
      </c>
      <c r="V112" s="36"/>
      <c r="W112" s="36"/>
      <c r="X112" s="36"/>
      <c r="Y112" s="36"/>
      <c r="Z112" s="36"/>
    </row>
    <row r="113" spans="1:26" ht="25.5">
      <c r="A113" s="42"/>
      <c r="B113" s="43" t="s">
        <v>187</v>
      </c>
      <c r="C113" s="44" t="s">
        <v>125</v>
      </c>
      <c r="D113" s="45"/>
      <c r="E113" s="46"/>
      <c r="F113" s="45"/>
      <c r="G113" s="45">
        <v>284.27</v>
      </c>
      <c r="H113" s="45"/>
      <c r="I113" s="45"/>
      <c r="J113" s="45">
        <v>3573.63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36"/>
      <c r="W113" s="36"/>
      <c r="X113" s="36"/>
      <c r="Y113" s="36"/>
      <c r="Z113" s="36"/>
    </row>
    <row r="114" spans="1:26" ht="25.5">
      <c r="A114" s="42"/>
      <c r="B114" s="43" t="s">
        <v>188</v>
      </c>
      <c r="C114" s="44" t="s">
        <v>113</v>
      </c>
      <c r="D114" s="45"/>
      <c r="E114" s="46"/>
      <c r="F114" s="45"/>
      <c r="G114" s="45">
        <v>198.99</v>
      </c>
      <c r="H114" s="45"/>
      <c r="I114" s="45"/>
      <c r="J114" s="45">
        <v>2501.54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36"/>
      <c r="W114" s="36"/>
      <c r="X114" s="36"/>
      <c r="Y114" s="36"/>
      <c r="Z114" s="36"/>
    </row>
    <row r="115" spans="1:26">
      <c r="A115" s="42"/>
      <c r="B115" s="43" t="s">
        <v>41</v>
      </c>
      <c r="C115" s="44" t="s">
        <v>42</v>
      </c>
      <c r="D115" s="45"/>
      <c r="E115" s="46"/>
      <c r="F115" s="45"/>
      <c r="G115" s="45">
        <v>1328.65</v>
      </c>
      <c r="H115" s="45"/>
      <c r="I115" s="45"/>
      <c r="J115" s="45">
        <v>12596.56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36"/>
      <c r="W115" s="36"/>
      <c r="X115" s="36"/>
      <c r="Y115" s="36"/>
      <c r="Z115" s="36"/>
    </row>
    <row r="116" spans="1:26" ht="51">
      <c r="A116" s="47">
        <v>27</v>
      </c>
      <c r="B116" s="48" t="s">
        <v>127</v>
      </c>
      <c r="C116" s="49">
        <v>93.61</v>
      </c>
      <c r="D116" s="50">
        <v>19.8</v>
      </c>
      <c r="E116" s="51" t="s">
        <v>128</v>
      </c>
      <c r="F116" s="50"/>
      <c r="G116" s="50">
        <v>1853.48</v>
      </c>
      <c r="H116" s="50" t="s">
        <v>189</v>
      </c>
      <c r="I116" s="50"/>
      <c r="J116" s="50">
        <v>3832.39</v>
      </c>
      <c r="K116" s="51" t="s">
        <v>190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36"/>
      <c r="W116" s="36"/>
      <c r="X116" s="36"/>
      <c r="Y116" s="36"/>
      <c r="Z116" s="36"/>
    </row>
    <row r="117" spans="1:26" ht="38.25">
      <c r="A117" s="74" t="s">
        <v>191</v>
      </c>
      <c r="B117" s="74"/>
      <c r="C117" s="74"/>
      <c r="D117" s="74"/>
      <c r="E117" s="74"/>
      <c r="F117" s="74"/>
      <c r="G117" s="52">
        <v>129952.72</v>
      </c>
      <c r="H117" s="52" t="s">
        <v>192</v>
      </c>
      <c r="I117" s="52" t="s">
        <v>193</v>
      </c>
      <c r="J117" s="52">
        <v>757558</v>
      </c>
      <c r="K117" s="52" t="s">
        <v>194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 t="s">
        <v>195</v>
      </c>
      <c r="V117" s="36"/>
      <c r="W117" s="36"/>
      <c r="X117" s="36"/>
      <c r="Y117" s="36"/>
      <c r="Z117" s="36"/>
    </row>
    <row r="118" spans="1:26">
      <c r="A118" s="74" t="s">
        <v>196</v>
      </c>
      <c r="B118" s="74"/>
      <c r="C118" s="74"/>
      <c r="D118" s="74"/>
      <c r="E118" s="74"/>
      <c r="F118" s="74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36"/>
      <c r="W118" s="36"/>
      <c r="X118" s="36"/>
      <c r="Y118" s="36"/>
      <c r="Z118" s="36"/>
    </row>
    <row r="119" spans="1:26">
      <c r="A119" s="74" t="s">
        <v>197</v>
      </c>
      <c r="B119" s="74"/>
      <c r="C119" s="74"/>
      <c r="D119" s="74"/>
      <c r="E119" s="74"/>
      <c r="F119" s="74"/>
      <c r="G119" s="52">
        <v>8695.31</v>
      </c>
      <c r="H119" s="52"/>
      <c r="I119" s="52"/>
      <c r="J119" s="52">
        <v>109303.02</v>
      </c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36"/>
      <c r="W119" s="36"/>
      <c r="X119" s="36"/>
      <c r="Y119" s="36"/>
      <c r="Z119" s="36"/>
    </row>
    <row r="120" spans="1:26">
      <c r="A120" s="74" t="s">
        <v>198</v>
      </c>
      <c r="B120" s="74"/>
      <c r="C120" s="74"/>
      <c r="D120" s="74"/>
      <c r="E120" s="74"/>
      <c r="F120" s="74"/>
      <c r="G120" s="52">
        <v>109757.56</v>
      </c>
      <c r="H120" s="52"/>
      <c r="I120" s="52"/>
      <c r="J120" s="52">
        <v>598958.11</v>
      </c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36"/>
      <c r="W120" s="36"/>
      <c r="X120" s="36"/>
      <c r="Y120" s="36"/>
      <c r="Z120" s="36"/>
    </row>
    <row r="121" spans="1:26">
      <c r="A121" s="74" t="s">
        <v>199</v>
      </c>
      <c r="B121" s="74"/>
      <c r="C121" s="74"/>
      <c r="D121" s="74"/>
      <c r="E121" s="74"/>
      <c r="F121" s="74"/>
      <c r="G121" s="52">
        <v>12679.7</v>
      </c>
      <c r="H121" s="52"/>
      <c r="I121" s="52"/>
      <c r="J121" s="52">
        <v>64126.34</v>
      </c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36"/>
      <c r="W121" s="36"/>
      <c r="X121" s="36"/>
      <c r="Y121" s="36"/>
      <c r="Z121" s="36"/>
    </row>
    <row r="122" spans="1:26">
      <c r="A122" s="79" t="s">
        <v>200</v>
      </c>
      <c r="B122" s="79"/>
      <c r="C122" s="79"/>
      <c r="D122" s="79"/>
      <c r="E122" s="79"/>
      <c r="F122" s="79"/>
      <c r="G122" s="53">
        <v>10418.08</v>
      </c>
      <c r="H122" s="53"/>
      <c r="I122" s="53"/>
      <c r="J122" s="53">
        <v>130956.76</v>
      </c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36"/>
      <c r="W122" s="36"/>
      <c r="X122" s="36"/>
      <c r="Y122" s="36"/>
      <c r="Z122" s="36"/>
    </row>
    <row r="123" spans="1:26">
      <c r="A123" s="79" t="s">
        <v>201</v>
      </c>
      <c r="B123" s="79"/>
      <c r="C123" s="79"/>
      <c r="D123" s="79"/>
      <c r="E123" s="79"/>
      <c r="F123" s="79"/>
      <c r="G123" s="53">
        <v>7206.15</v>
      </c>
      <c r="H123" s="53"/>
      <c r="I123" s="53"/>
      <c r="J123" s="53">
        <v>90582.51</v>
      </c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36"/>
      <c r="W123" s="36"/>
      <c r="X123" s="36"/>
      <c r="Y123" s="36"/>
      <c r="Z123" s="36"/>
    </row>
    <row r="124" spans="1:26">
      <c r="A124" s="79" t="s">
        <v>202</v>
      </c>
      <c r="B124" s="79"/>
      <c r="C124" s="79"/>
      <c r="D124" s="79"/>
      <c r="E124" s="79"/>
      <c r="F124" s="79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36"/>
      <c r="W124" s="36"/>
      <c r="X124" s="36"/>
      <c r="Y124" s="36"/>
      <c r="Z124" s="36"/>
    </row>
    <row r="125" spans="1:26">
      <c r="A125" s="74" t="s">
        <v>203</v>
      </c>
      <c r="B125" s="74"/>
      <c r="C125" s="74"/>
      <c r="D125" s="74"/>
      <c r="E125" s="74"/>
      <c r="F125" s="74"/>
      <c r="G125" s="52">
        <v>109811.37</v>
      </c>
      <c r="H125" s="52"/>
      <c r="I125" s="52"/>
      <c r="J125" s="52">
        <v>787652.78</v>
      </c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36"/>
      <c r="W125" s="36"/>
      <c r="X125" s="36"/>
      <c r="Y125" s="36"/>
      <c r="Z125" s="36"/>
    </row>
    <row r="126" spans="1:26">
      <c r="A126" s="74" t="s">
        <v>204</v>
      </c>
      <c r="B126" s="74"/>
      <c r="C126" s="74"/>
      <c r="D126" s="74"/>
      <c r="E126" s="74"/>
      <c r="F126" s="74"/>
      <c r="G126" s="52">
        <v>2791.14</v>
      </c>
      <c r="H126" s="52"/>
      <c r="I126" s="52"/>
      <c r="J126" s="52">
        <v>21091.03</v>
      </c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36"/>
      <c r="W126" s="36"/>
      <c r="X126" s="36"/>
      <c r="Y126" s="36"/>
      <c r="Z126" s="36"/>
    </row>
    <row r="127" spans="1:26">
      <c r="A127" s="74" t="s">
        <v>205</v>
      </c>
      <c r="B127" s="74"/>
      <c r="C127" s="74"/>
      <c r="D127" s="74"/>
      <c r="E127" s="74"/>
      <c r="F127" s="74"/>
      <c r="G127" s="52">
        <v>34974.44</v>
      </c>
      <c r="H127" s="52"/>
      <c r="I127" s="52"/>
      <c r="J127" s="52">
        <v>170353.46</v>
      </c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36"/>
      <c r="W127" s="36"/>
      <c r="X127" s="36"/>
      <c r="Y127" s="36"/>
      <c r="Z127" s="36"/>
    </row>
    <row r="128" spans="1:26">
      <c r="A128" s="74" t="s">
        <v>206</v>
      </c>
      <c r="B128" s="74"/>
      <c r="C128" s="74"/>
      <c r="D128" s="74"/>
      <c r="E128" s="74"/>
      <c r="F128" s="74"/>
      <c r="G128" s="52">
        <v>147576.95000000001</v>
      </c>
      <c r="H128" s="52"/>
      <c r="I128" s="52"/>
      <c r="J128" s="52">
        <v>979097.27</v>
      </c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36"/>
      <c r="W128" s="36"/>
      <c r="X128" s="36"/>
      <c r="Y128" s="36"/>
      <c r="Z128" s="36"/>
    </row>
    <row r="129" spans="1:26">
      <c r="A129" s="74" t="s">
        <v>207</v>
      </c>
      <c r="B129" s="74"/>
      <c r="C129" s="74"/>
      <c r="D129" s="74"/>
      <c r="E129" s="74"/>
      <c r="F129" s="74"/>
      <c r="G129" s="52">
        <v>26563.85</v>
      </c>
      <c r="H129" s="52"/>
      <c r="I129" s="52"/>
      <c r="J129" s="52">
        <v>176237.51</v>
      </c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36"/>
      <c r="W129" s="36"/>
      <c r="X129" s="36"/>
      <c r="Y129" s="36"/>
      <c r="Z129" s="36"/>
    </row>
    <row r="130" spans="1:26">
      <c r="A130" s="79" t="s">
        <v>208</v>
      </c>
      <c r="B130" s="79"/>
      <c r="C130" s="79"/>
      <c r="D130" s="79"/>
      <c r="E130" s="79"/>
      <c r="F130" s="79"/>
      <c r="G130" s="53">
        <v>163750</v>
      </c>
      <c r="H130" s="53"/>
      <c r="I130" s="53"/>
      <c r="J130" s="53">
        <v>1048.662</v>
      </c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36"/>
      <c r="W130" s="36"/>
      <c r="X130" s="36"/>
      <c r="Y130" s="36"/>
      <c r="Z130" s="36"/>
    </row>
    <row r="13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36"/>
      <c r="W131" s="36"/>
      <c r="X131" s="36"/>
      <c r="Y131" s="36"/>
      <c r="Z131" s="36"/>
    </row>
    <row r="132" spans="1:26">
      <c r="A132" s="54"/>
      <c r="B132" s="55" t="s">
        <v>24</v>
      </c>
      <c r="C132" s="13"/>
      <c r="D132" s="14"/>
      <c r="E132" s="14"/>
      <c r="F132" s="13"/>
      <c r="G132" s="56">
        <f>IF(ISBLANK(X22),"",ROUND(Y22/X22,2)*100)</f>
        <v>120</v>
      </c>
      <c r="H132" s="2"/>
      <c r="I132" s="2"/>
      <c r="J132" s="56">
        <f>IF(ISBLANK(X23),"",ROUND(Y23/X23,2)*100)</f>
        <v>120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36"/>
      <c r="W132" s="36"/>
      <c r="X132" s="36"/>
      <c r="Y132" s="36"/>
      <c r="Z132" s="36"/>
    </row>
    <row r="133" spans="1:26">
      <c r="A133" s="54"/>
      <c r="B133" s="55" t="s">
        <v>25</v>
      </c>
      <c r="C133" s="13"/>
      <c r="D133" s="14"/>
      <c r="E133" s="14"/>
      <c r="F133" s="13"/>
      <c r="G133" s="33">
        <f>IF(ISBLANK(X22),"",ROUND(Z22/X22,2)*100)</f>
        <v>83</v>
      </c>
      <c r="H133" s="12"/>
      <c r="I133" s="12"/>
      <c r="J133" s="33">
        <f>IF(ISBLANK(X23),"",ROUND(Z23/X23,2)*100)</f>
        <v>83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36"/>
      <c r="W133" s="36"/>
      <c r="X133" s="36"/>
      <c r="Y133" s="36"/>
      <c r="Z133" s="36"/>
    </row>
    <row r="134" spans="1:26">
      <c r="A134" s="21"/>
      <c r="B134" s="12" t="s">
        <v>211</v>
      </c>
      <c r="C134" s="12" t="s">
        <v>212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36"/>
      <c r="W134" s="36"/>
      <c r="X134" s="36"/>
      <c r="Y134" s="36"/>
      <c r="Z134" s="36"/>
    </row>
    <row r="135" spans="1:26">
      <c r="A135" s="2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36"/>
      <c r="W135" s="36"/>
      <c r="X135" s="36"/>
      <c r="Y135" s="36"/>
      <c r="Z135" s="36"/>
    </row>
    <row r="136" spans="1:26">
      <c r="A136" s="57" t="s">
        <v>26</v>
      </c>
      <c r="B136" s="12"/>
      <c r="C136" s="12" t="s">
        <v>213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57" t="s">
        <v>27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15"/>
      <c r="V139" s="12"/>
      <c r="W139" s="12"/>
      <c r="X139" s="12"/>
      <c r="Y139" s="12"/>
      <c r="Z139" s="12"/>
    </row>
  </sheetData>
  <mergeCells count="45">
    <mergeCell ref="I1:U1"/>
    <mergeCell ref="A126:F126"/>
    <mergeCell ref="A127:F127"/>
    <mergeCell ref="A128:F128"/>
    <mergeCell ref="A129:F129"/>
    <mergeCell ref="A130:F130"/>
    <mergeCell ref="A125:F125"/>
    <mergeCell ref="A32:U32"/>
    <mergeCell ref="A33:U33"/>
    <mergeCell ref="A76:U7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28:A30"/>
    <mergeCell ref="B28:B30"/>
    <mergeCell ref="C28:C30"/>
    <mergeCell ref="D28:F28"/>
    <mergeCell ref="D29:D30"/>
    <mergeCell ref="J28:U28"/>
    <mergeCell ref="G29:G30"/>
    <mergeCell ref="G23:H23"/>
    <mergeCell ref="J23:K23"/>
    <mergeCell ref="J29:J30"/>
    <mergeCell ref="G28:I28"/>
    <mergeCell ref="I5:M5"/>
    <mergeCell ref="A12:U12"/>
    <mergeCell ref="G22:H22"/>
    <mergeCell ref="J19:K19"/>
    <mergeCell ref="J22:K22"/>
    <mergeCell ref="G20:H20"/>
    <mergeCell ref="G21:H21"/>
    <mergeCell ref="J20:K20"/>
    <mergeCell ref="J21:K21"/>
    <mergeCell ref="G19:H19"/>
    <mergeCell ref="A13:U13"/>
    <mergeCell ref="A14:U14"/>
    <mergeCell ref="A15:U15"/>
    <mergeCell ref="A16:U16"/>
    <mergeCell ref="J18:U18"/>
    <mergeCell ref="G18:I18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5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Локальная смета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Стрехмет Максим</dc:creator>
  <cp:lastModifiedBy>User</cp:lastModifiedBy>
  <cp:lastPrinted>2018-03-06T06:16:55Z</cp:lastPrinted>
  <dcterms:created xsi:type="dcterms:W3CDTF">2003-01-28T12:33:10Z</dcterms:created>
  <dcterms:modified xsi:type="dcterms:W3CDTF">2018-04-28T09:14:24Z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