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65386" windowWidth="7905" windowHeight="9120" activeTab="1"/>
  </bookViews>
  <sheets>
    <sheet name="стр.1" sheetId="1" r:id="rId1"/>
    <sheet name="Лист2" sheetId="2" r:id="rId2"/>
    <sheet name="стр.2" sheetId="3" r:id="rId3"/>
    <sheet name="стр.3" sheetId="4" r:id="rId4"/>
    <sheet name="Лист1" sheetId="5" state="hidden" r:id="rId5"/>
    <sheet name="Лист3" sheetId="6" state="hidden" r:id="rId6"/>
    <sheet name="Лист5" sheetId="7" state="hidden" r:id="rId7"/>
    <sheet name="Лист4" sheetId="8" state="hidden" r:id="rId8"/>
    <sheet name="Лист6" sheetId="9" state="hidden" r:id="rId9"/>
  </sheets>
  <definedNames>
    <definedName name="_xlnm.Print_Area" localSheetId="0">'стр.1'!$A$1:$DP$48</definedName>
    <definedName name="_xlnm.Print_Area" localSheetId="2">'стр.2'!$A$1:$F$36</definedName>
    <definedName name="_xlnm.Print_Area" localSheetId="3">'стр.3'!$A$1:$CX$35</definedName>
  </definedNames>
  <calcPr fullCalcOnLoad="1"/>
</workbook>
</file>

<file path=xl/sharedStrings.xml><?xml version="1.0" encoding="utf-8"?>
<sst xmlns="http://schemas.openxmlformats.org/spreadsheetml/2006/main" count="233" uniqueCount="164">
  <si>
    <t>Наименование показателя</t>
  </si>
  <si>
    <t>Изменение остатков средств</t>
  </si>
  <si>
    <t>в том числе:собственные</t>
  </si>
  <si>
    <t>18210102010010000110</t>
  </si>
  <si>
    <t>18210601030100000110</t>
  </si>
  <si>
    <t>18210606023100000110</t>
  </si>
  <si>
    <t>53011303050100000130</t>
  </si>
  <si>
    <t>Единый сельскохозяйственный налог</t>
  </si>
  <si>
    <t>Прочие доходы  бюджетов поселений от оказания платных услуг и компенсации затрат государства</t>
  </si>
  <si>
    <t>Дотации бюджетам на поддержку мер по обеспечению сбалансированности бюджетов</t>
  </si>
  <si>
    <t>Налог на доходы физическихлиц в виде процентов по облигациямс ипотечным покрытием, эмитированным до 1 января 2007 года, а также с доходов учредителей доверительного управления</t>
  </si>
  <si>
    <t>18210102050010000110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</si>
  <si>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</si>
  <si>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</t>
  </si>
  <si>
    <t>53010804020010000110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</si>
  <si>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</si>
  <si>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</si>
  <si>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</si>
  <si>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</si>
  <si>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Социальное обеспечение населения</t>
  </si>
  <si>
    <t xml:space="preserve">53011406014100000430 </t>
  </si>
  <si>
    <t>53011905000100000151</t>
  </si>
  <si>
    <t>Возврат ост.субсидий и субвенций из бюджетов поселений</t>
  </si>
  <si>
    <t>Дотации бюджетам поселений на выравнивание бюджетной обеспеченности</t>
  </si>
  <si>
    <t>Молодежная политика и оздоровление детей</t>
  </si>
  <si>
    <t>Обеспечение пожарной безопасности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</si>
  <si>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</si>
  <si>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</si>
  <si>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</si>
  <si>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0102</t>
  </si>
  <si>
    <t>КФСР</t>
  </si>
  <si>
    <t>0103</t>
  </si>
  <si>
    <t>0104</t>
  </si>
  <si>
    <t>0106</t>
  </si>
  <si>
    <t>0310</t>
  </si>
  <si>
    <t>0412</t>
  </si>
  <si>
    <t>0500</t>
  </si>
  <si>
    <t>0502</t>
  </si>
  <si>
    <t>0503</t>
  </si>
  <si>
    <t>0707</t>
  </si>
  <si>
    <t>0801</t>
  </si>
  <si>
    <t>ОТЧЕТ ОБ ИСПОЛНЕНИИ БЮДЖЕТА</t>
  </si>
  <si>
    <t>АРГАЯШСКОГО СЕЛЬСКОГО ПОСЕЛЕНИЯ</t>
  </si>
  <si>
    <t>1003</t>
  </si>
  <si>
    <t>Общегосударственные вопросы</t>
  </si>
  <si>
    <t>0111</t>
  </si>
  <si>
    <t>0113</t>
  </si>
  <si>
    <t>Физическая культура и спорт</t>
  </si>
  <si>
    <t>1102</t>
  </si>
  <si>
    <t>Прочие субсидии бюджетам поселений</t>
  </si>
  <si>
    <t>Прочие неналоговые доходы бюджетов поселений</t>
  </si>
  <si>
    <t>54411705050100000180</t>
  </si>
  <si>
    <t>18210102020010000110</t>
  </si>
  <si>
    <t>Налог на доходы физических лиц с доходов,полученныхфизическими лицами в соответствии со статьей 228 Налогового кодекса Российской Федерации</t>
  </si>
  <si>
    <t>18210503010010000110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</si>
  <si>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</si>
  <si>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54411301995100000130</t>
  </si>
  <si>
    <t>544114020533100000410</t>
  </si>
  <si>
    <t>Прочие доходы от оказания платных услуг (работ) получателями средств бюджетов поселений</t>
  </si>
  <si>
    <t>0100</t>
  </si>
  <si>
    <t>Код бюджетной классификации</t>
  </si>
  <si>
    <t>Исполнено</t>
  </si>
  <si>
    <t>доля в общем объеме</t>
  </si>
  <si>
    <t>000 10000000000000000</t>
  </si>
  <si>
    <t>000 101 00000 000000000</t>
  </si>
  <si>
    <t>НАЛОГОВЫЕ, НЕНАЛОГОВЫЕ ДОХОДЫ</t>
  </si>
  <si>
    <t>НАЛОГОВЫЕ ДОХОДЫ</t>
  </si>
  <si>
    <t>Налог на доходы физических лиц, полученных  от осуществления деятельностифизическими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</si>
  <si>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000 111 00000000000000</t>
  </si>
  <si>
    <t>НЕНАЛОГОВЫЕ ДОХОДЫ</t>
  </si>
  <si>
    <t>Итого налоговых и неналоговых доходов</t>
  </si>
  <si>
    <t>БЕЗВОЗМЕЗДНЫЕ ПОСТУПЛЕНИЯ</t>
  </si>
  <si>
    <t>Итого безвозмездных поступлений</t>
  </si>
  <si>
    <t>ОТЧЕТ ИСПОЛНЕНИИ БЮДЖЕТА</t>
  </si>
  <si>
    <t>Наименование КФСР</t>
  </si>
  <si>
    <t>Удельный вес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</si>
  <si>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</si>
  <si>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</si>
  <si>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</si>
  <si>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</si>
  <si>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</t>
  </si>
  <si>
    <t>0400</t>
  </si>
  <si>
    <t>Национальная экономика</t>
  </si>
  <si>
    <t>0700</t>
  </si>
  <si>
    <t>Образование</t>
  </si>
  <si>
    <t>0800</t>
  </si>
  <si>
    <t>Культура, кинематография</t>
  </si>
  <si>
    <t>Культура</t>
  </si>
  <si>
    <t>1000</t>
  </si>
  <si>
    <t>Социальная политика</t>
  </si>
  <si>
    <t>1100</t>
  </si>
  <si>
    <t>Массовый спорт</t>
  </si>
  <si>
    <t>ВСЕГО</t>
  </si>
  <si>
    <t>(руб.)</t>
  </si>
  <si>
    <t>Утверждено</t>
  </si>
  <si>
    <t>Код источника финансирования по бюджетной классификации</t>
  </si>
  <si>
    <t xml:space="preserve"> Наименование показателя</t>
  </si>
  <si>
    <t>Источники финансирования дефицитов бюджетов - всего</t>
  </si>
  <si>
    <t>000 01 000000000000 000</t>
  </si>
  <si>
    <t>Изменение остатков средств на счетах по учету  средств бюджетов</t>
  </si>
  <si>
    <t>000 01050000000000 500</t>
  </si>
  <si>
    <t>Увеличение остатков средств бюджетов</t>
  </si>
  <si>
    <t>000 01050200000000 500</t>
  </si>
  <si>
    <t>Увеличение прочих остатков средств бюджетов</t>
  </si>
  <si>
    <t>000 01050201000000 510</t>
  </si>
  <si>
    <t>Увеличение прочих остатков денежных средств  бюджетов</t>
  </si>
  <si>
    <t>000 01050201100000 510</t>
  </si>
  <si>
    <t>Увеличение прочих остатков денежных средств  бюджетов поселений</t>
  </si>
  <si>
    <t>000 01050000000000 600</t>
  </si>
  <si>
    <t>Уменьшение остатков средств бюджетов</t>
  </si>
  <si>
    <t>000 01050200000000 600</t>
  </si>
  <si>
    <t>Уменьшение прочих остатков средств бюджетов</t>
  </si>
  <si>
    <t>000 01050201000000 610</t>
  </si>
  <si>
    <t>Уменьшение прочих остатков денежных средств  бюджетов</t>
  </si>
  <si>
    <t>000 01050201100000 610</t>
  </si>
  <si>
    <t>Уменьшение прочих остатков денежных средств  бюджетов поселений</t>
  </si>
  <si>
    <t>Уточненный план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</si>
  <si>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РФ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</si>
  <si>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</si>
  <si>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0409</t>
  </si>
  <si>
    <t>Дорожное хозяйство (дорожные фонды)</t>
  </si>
  <si>
    <t xml:space="preserve">Всего доходов </t>
  </si>
  <si>
    <t>Единый сельскохозяйственный налог (з налоговые периоды, истекшие до 1 января 2011 года) (пени, проценты)</t>
  </si>
  <si>
    <t>% исполн. к уточн. плану</t>
  </si>
  <si>
    <t>% вып.</t>
  </si>
  <si>
    <t>000 01 050000000000 000</t>
  </si>
  <si>
    <t>Земельный налог c организаций,обладающих земельным участком, расположенным в границах сельских поселений</t>
  </si>
  <si>
    <t>Земельный налог c физических лиц,обладающих земельным участком, расположенным в границах сельских поселений</t>
  </si>
  <si>
    <t>Доходы от сдачи в аренду имущества, составляющую казну поселений (за исключением земелшьных участков)</t>
  </si>
  <si>
    <t>Иные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</si>
  <si>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0705</t>
  </si>
  <si>
    <t>Повышение квалификации и переподготовка кадров</t>
  </si>
  <si>
    <t>Субсидии бюджетам сельских поселений на поддержку государственных программ субъектов РФ и муниципальных программ формирования современной городской среды</t>
  </si>
  <si>
    <t>54420225555100000151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</si>
  <si>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</si>
  <si>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</si>
  <si>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</si>
  <si>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</si>
  <si>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18210606033100000110</t>
  </si>
  <si>
    <t>54411105075100000120</t>
  </si>
  <si>
    <t>00011690050106000140</t>
  </si>
  <si>
    <t xml:space="preserve">Прочие поступления от денежных взысканий (штрафов) и иных сумм возмещения ущерба, зачисляемых в бюджеты поселений </t>
  </si>
  <si>
    <t>0001163305010000140</t>
  </si>
  <si>
    <t>Невыясненные поступления,зачисляемые в бюджеты сельских поселений</t>
  </si>
  <si>
    <t>по источникам  финансирования дефицита бюджета</t>
  </si>
  <si>
    <t xml:space="preserve"> Доходы бюджета</t>
  </si>
  <si>
    <t>приложение 1</t>
  </si>
  <si>
    <t>по ведомственной структуре расходов</t>
  </si>
  <si>
    <t>приложение 3</t>
  </si>
  <si>
    <t>Администрация Аргаяшского сельского поселения</t>
  </si>
  <si>
    <t>по разделам, подразделам функциональной классификации расходов</t>
  </si>
  <si>
    <t>приложение 2</t>
  </si>
  <si>
    <t>назначено</t>
  </si>
  <si>
    <t>54420215001100000151</t>
  </si>
  <si>
    <t>54420215002100000151</t>
  </si>
  <si>
    <t>54420240014100000151</t>
  </si>
  <si>
    <t>54420229999100000151</t>
  </si>
  <si>
    <t>исполнено</t>
  </si>
  <si>
    <t>% выполнения к плану</t>
  </si>
  <si>
    <t>% выполнения к  плану</t>
  </si>
  <si>
    <t>приложение 5</t>
  </si>
  <si>
    <t>за   1 полугодие  2018 г.</t>
  </si>
  <si>
    <t>за  1 полугодие 2018 г.</t>
  </si>
  <si>
    <t>за   1полугодие 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</si>
</sst>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 applyProtection="1">
      <alignment horizontal="center" vertical="top" wrapText="1"/>
      <protection locked="0"/>
    </xf>
    <xf numFmtId="0" fontId="4" fillId="0" borderId="29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 applyProtection="1">
      <alignment horizontal="center" vertical="top" wrapText="1"/>
      <protection locked="0"/>
    </xf>
    <xf numFmtId="0" fontId="4" fillId="0" borderId="33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justify" vertical="center" wrapText="1"/>
    </xf>
    <xf numFmtId="49" fontId="5" fillId="0" borderId="15" xfId="0" applyNumberFormat="1" applyFont="1" applyBorder="1" applyAlignment="1">
      <alignment horizontal="justify" vertical="center" wrapText="1"/>
    </xf>
    <xf numFmtId="49" fontId="5" fillId="0" borderId="16" xfId="0" applyNumberFormat="1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49" fontId="5" fillId="0" borderId="18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5" fillId="0" borderId="12" xfId="0" applyNumberFormat="1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vertical="center" wrapText="1"/>
    </xf>
    <xf numFmtId="49" fontId="4" fillId="0" borderId="15" xfId="0" applyNumberFormat="1" applyFont="1" applyBorder="1" applyAlignment="1">
      <alignment horizontal="justify" vertical="center" wrapText="1"/>
    </xf>
    <xf numFmtId="49" fontId="4" fillId="0" borderId="16" xfId="0" applyNumberFormat="1" applyFont="1" applyBorder="1" applyAlignment="1">
      <alignment horizontal="justify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justify" vertical="center"/>
    </xf>
    <xf numFmtId="49" fontId="4" fillId="0" borderId="15" xfId="0" applyNumberFormat="1" applyFont="1" applyBorder="1" applyAlignment="1">
      <alignment horizontal="justify" vertical="center"/>
    </xf>
    <xf numFmtId="49" fontId="4" fillId="0" borderId="16" xfId="0" applyNumberFormat="1" applyFont="1" applyBorder="1" applyAlignment="1">
      <alignment horizontal="justify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justify" vertical="center" wrapText="1"/>
    </xf>
    <xf numFmtId="2" fontId="4" fillId="0" borderId="15" xfId="0" applyNumberFormat="1" applyFont="1" applyBorder="1" applyAlignment="1">
      <alignment horizontal="justify" vertical="center" wrapText="1"/>
    </xf>
    <xf numFmtId="2" fontId="4" fillId="0" borderId="16" xfId="0" applyNumberFormat="1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wrapText="1"/>
    </xf>
    <xf numFmtId="49" fontId="4" fillId="0" borderId="36" xfId="0" applyNumberFormat="1" applyFont="1" applyBorder="1" applyAlignment="1">
      <alignment wrapText="1"/>
    </xf>
    <xf numFmtId="49" fontId="4" fillId="0" borderId="37" xfId="0" applyNumberFormat="1" applyFont="1" applyBorder="1" applyAlignment="1">
      <alignment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 applyProtection="1">
      <alignment horizontal="center" vertical="center"/>
      <protection/>
    </xf>
    <xf numFmtId="2" fontId="5" fillId="0" borderId="15" xfId="0" applyNumberFormat="1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8"/>
  <sheetViews>
    <sheetView zoomScaleSheetLayoutView="100" zoomScalePageLayoutView="0" workbookViewId="0" topLeftCell="A37">
      <selection activeCell="AV37" sqref="AV37:BH37"/>
    </sheetView>
  </sheetViews>
  <sheetFormatPr defaultColWidth="0.875" defaultRowHeight="12.75"/>
  <cols>
    <col min="1" max="2" width="1.25" style="1" customWidth="1"/>
    <col min="3" max="21" width="0.875" style="1" customWidth="1"/>
    <col min="22" max="22" width="3.125" style="1" customWidth="1"/>
    <col min="23" max="41" width="0.875" style="1" customWidth="1"/>
    <col min="42" max="42" width="14.125" style="1" customWidth="1"/>
    <col min="43" max="43" width="0.875" style="1" hidden="1" customWidth="1"/>
    <col min="44" max="44" width="0.74609375" style="1" hidden="1" customWidth="1"/>
    <col min="45" max="47" width="0.875" style="1" hidden="1" customWidth="1"/>
    <col min="48" max="59" width="0.875" style="1" customWidth="1"/>
    <col min="60" max="60" width="10.125" style="1" customWidth="1"/>
    <col min="61" max="61" width="0.875" style="1" hidden="1" customWidth="1"/>
    <col min="62" max="62" width="0.6171875" style="1" hidden="1" customWidth="1"/>
    <col min="63" max="64" width="0.875" style="1" hidden="1" customWidth="1"/>
    <col min="65" max="65" width="0.12890625" style="1" customWidth="1"/>
    <col min="66" max="66" width="2.875" style="1" customWidth="1"/>
    <col min="67" max="73" width="0.875" style="1" customWidth="1"/>
    <col min="74" max="74" width="0.37109375" style="1" customWidth="1"/>
    <col min="75" max="75" width="7.375" style="1" customWidth="1"/>
    <col min="76" max="76" width="0.2421875" style="1" hidden="1" customWidth="1"/>
    <col min="77" max="77" width="0.875" style="1" hidden="1" customWidth="1"/>
    <col min="78" max="78" width="0.12890625" style="1" hidden="1" customWidth="1"/>
    <col min="79" max="80" width="0.875" style="1" hidden="1" customWidth="1"/>
    <col min="81" max="81" width="0.74609375" style="1" customWidth="1"/>
    <col min="82" max="82" width="1.37890625" style="1" customWidth="1"/>
    <col min="83" max="89" width="0.875" style="1" customWidth="1"/>
    <col min="90" max="90" width="0.74609375" style="1" customWidth="1"/>
    <col min="91" max="91" width="0.37109375" style="1" hidden="1" customWidth="1"/>
    <col min="92" max="92" width="1.625" style="1" customWidth="1"/>
    <col min="93" max="93" width="0.875" style="1" hidden="1" customWidth="1"/>
    <col min="94" max="94" width="0.74609375" style="1" hidden="1" customWidth="1"/>
    <col min="95" max="96" width="0.875" style="1" hidden="1" customWidth="1"/>
    <col min="97" max="97" width="0.2421875" style="1" hidden="1" customWidth="1"/>
    <col min="98" max="99" width="0.875" style="1" hidden="1" customWidth="1"/>
    <col min="100" max="100" width="11.125" style="1" hidden="1" customWidth="1"/>
    <col min="101" max="105" width="0.875" style="1" customWidth="1"/>
    <col min="106" max="106" width="1.625" style="1" customWidth="1"/>
    <col min="107" max="107" width="4.625" style="1" customWidth="1"/>
    <col min="108" max="108" width="0.74609375" style="1" hidden="1" customWidth="1"/>
    <col min="109" max="110" width="0.2421875" style="1" hidden="1" customWidth="1"/>
    <col min="111" max="117" width="0.875" style="1" hidden="1" customWidth="1"/>
    <col min="118" max="118" width="0.2421875" style="1" customWidth="1"/>
    <col min="119" max="16384" width="0.875" style="1" customWidth="1"/>
  </cols>
  <sheetData>
    <row r="1" spans="1:118" ht="12.75">
      <c r="A1" s="163" t="s">
        <v>146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36"/>
    </row>
    <row r="2" spans="1:118" ht="12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36"/>
    </row>
    <row r="3" spans="1:118" ht="12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36"/>
    </row>
    <row r="4" spans="1:118" s="2" customFormat="1" ht="18.75" customHeight="1">
      <c r="A4" s="108" t="s">
        <v>41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</row>
    <row r="5" spans="1:118" s="2" customFormat="1" ht="15" customHeight="1">
      <c r="A5" s="108" t="s">
        <v>42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</row>
    <row r="6" spans="1:118" s="2" customFormat="1" ht="17.25" customHeight="1">
      <c r="A6" s="108" t="s">
        <v>161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</row>
    <row r="7" spans="1:118" s="2" customFormat="1" ht="1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10"/>
      <c r="BU7" s="10"/>
      <c r="BV7" s="10"/>
      <c r="BW7" s="10"/>
      <c r="BX7" s="10"/>
      <c r="BY7" s="10"/>
      <c r="BZ7" s="10"/>
      <c r="CA7" s="10"/>
      <c r="CB7" s="10"/>
      <c r="CC7" s="37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1:118" s="35" customFormat="1" ht="21" customHeight="1">
      <c r="A8" s="89" t="s">
        <v>145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</row>
    <row r="9" spans="1:118" s="3" customFormat="1" ht="11.25" customHeight="1" thickBo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88" t="s">
        <v>93</v>
      </c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</row>
    <row r="10" spans="1:118" ht="24.75" customHeight="1">
      <c r="A10" s="164" t="s">
        <v>60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2"/>
      <c r="W10" s="90" t="s">
        <v>0</v>
      </c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2"/>
      <c r="AQ10" s="39"/>
      <c r="AR10" s="39"/>
      <c r="AS10" s="39"/>
      <c r="AT10" s="39"/>
      <c r="AU10" s="39"/>
      <c r="AV10" s="90" t="s">
        <v>152</v>
      </c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39"/>
      <c r="BJ10" s="39"/>
      <c r="BK10" s="39"/>
      <c r="BL10" s="39"/>
      <c r="BM10" s="40"/>
      <c r="BN10" s="90" t="s">
        <v>61</v>
      </c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2"/>
      <c r="CE10" s="90" t="s">
        <v>123</v>
      </c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2"/>
      <c r="CW10" s="96" t="s">
        <v>62</v>
      </c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8"/>
    </row>
    <row r="11" spans="1:118" ht="44.25" customHeight="1" thickBot="1">
      <c r="A11" s="165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5"/>
      <c r="W11" s="93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5"/>
      <c r="AQ11" s="41"/>
      <c r="AR11" s="41"/>
      <c r="AS11" s="41"/>
      <c r="AT11" s="41"/>
      <c r="AU11" s="41"/>
      <c r="AV11" s="93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41"/>
      <c r="BJ11" s="41"/>
      <c r="BK11" s="41"/>
      <c r="BL11" s="41"/>
      <c r="BM11" s="41"/>
      <c r="BN11" s="93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5"/>
      <c r="CE11" s="93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5"/>
      <c r="CW11" s="99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1"/>
    </row>
    <row r="12" spans="1:118" ht="28.5" customHeight="1">
      <c r="A12" s="166" t="s">
        <v>63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8"/>
      <c r="W12" s="109" t="s">
        <v>65</v>
      </c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1"/>
      <c r="AQ12" s="76"/>
      <c r="AR12" s="77"/>
      <c r="AS12" s="77"/>
      <c r="AT12" s="77"/>
      <c r="AU12" s="78"/>
      <c r="AV12" s="76">
        <f>AV13+AV24</f>
        <v>10895113.36</v>
      </c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8"/>
      <c r="BN12" s="76">
        <f>BN13+BN24</f>
        <v>4518625.02</v>
      </c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8"/>
      <c r="CE12" s="76">
        <f>BN12/AV12*100</f>
        <v>41.473868795065016</v>
      </c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8"/>
      <c r="CW12" s="67">
        <f>BN12/BN48*100</f>
        <v>45.203278184485534</v>
      </c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9"/>
    </row>
    <row r="13" spans="1:118" ht="18.75" customHeight="1">
      <c r="A13" s="102" t="s">
        <v>64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4"/>
      <c r="W13" s="105" t="s">
        <v>66</v>
      </c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7"/>
      <c r="AQ13" s="70"/>
      <c r="AR13" s="71"/>
      <c r="AS13" s="71"/>
      <c r="AT13" s="71"/>
      <c r="AU13" s="72"/>
      <c r="AV13" s="70">
        <f>AV15+AV16+AV17+AV19+AV21+AV22+AV23</f>
        <v>10882441.36</v>
      </c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2"/>
      <c r="BN13" s="70">
        <f>BN15+BN16+BN17+BN19+BN20+BN21+BN22+BN23</f>
        <v>4748291.9399999995</v>
      </c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2"/>
      <c r="CE13" s="70">
        <f>BN13/AV13*100</f>
        <v>43.63259844847903</v>
      </c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2"/>
      <c r="CW13" s="67">
        <f>BN13/BN48*100</f>
        <v>47.50081286120319</v>
      </c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9"/>
    </row>
    <row r="14" spans="1:118" ht="12.75" customHeight="1" hidden="1">
      <c r="A14" s="169" t="s">
        <v>2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1"/>
      <c r="W14" s="112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4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43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5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</row>
    <row r="15" spans="1:118" ht="104.25" customHeight="1">
      <c r="A15" s="79" t="s">
        <v>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112" t="s">
        <v>117</v>
      </c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4"/>
      <c r="AQ15" s="61"/>
      <c r="AR15" s="62"/>
      <c r="AS15" s="62"/>
      <c r="AT15" s="62"/>
      <c r="AU15" s="63"/>
      <c r="AV15" s="61">
        <v>2078600</v>
      </c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3"/>
      <c r="BN15" s="61">
        <v>1506539.46</v>
      </c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3"/>
      <c r="CE15" s="73">
        <f>BN15/AV15*100</f>
        <v>72.4785653805446</v>
      </c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5"/>
      <c r="CW15" s="64">
        <f>BN15/BN48*100</f>
        <v>15.071071842620972</v>
      </c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6"/>
    </row>
    <row r="16" spans="1:118" ht="164.25" customHeight="1">
      <c r="A16" s="79" t="s">
        <v>52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1"/>
      <c r="W16" s="127" t="s">
        <v>67</v>
      </c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9"/>
      <c r="AQ16" s="61"/>
      <c r="AR16" s="62"/>
      <c r="AS16" s="62"/>
      <c r="AT16" s="62"/>
      <c r="AU16" s="63"/>
      <c r="AV16" s="61">
        <v>45000</v>
      </c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3"/>
      <c r="BN16" s="61">
        <v>1884.54</v>
      </c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3"/>
      <c r="CE16" s="73">
        <f>BN16/AV16*100</f>
        <v>4.187866666666666</v>
      </c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5"/>
      <c r="CW16" s="64">
        <f>BN16/BN48*100</f>
        <v>0.01885250169968527</v>
      </c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6"/>
    </row>
    <row r="17" spans="1:118" s="5" customFormat="1" ht="68.25" customHeight="1">
      <c r="A17" s="115">
        <v>1.821010203001E+19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7"/>
      <c r="W17" s="112" t="s">
        <v>53</v>
      </c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4"/>
      <c r="AQ17" s="61"/>
      <c r="AR17" s="62"/>
      <c r="AS17" s="62"/>
      <c r="AT17" s="62"/>
      <c r="AU17" s="63"/>
      <c r="AV17" s="61">
        <v>3041.36</v>
      </c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3"/>
      <c r="BN17" s="61">
        <v>4618.64</v>
      </c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3"/>
      <c r="CE17" s="73">
        <f>BN17/AV17*100</f>
        <v>151.86100954835996</v>
      </c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5"/>
      <c r="CW17" s="64">
        <f>BN17/BN48*100</f>
        <v>0.04620380488089103</v>
      </c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6"/>
    </row>
    <row r="18" spans="1:118" ht="12.75" customHeight="1" hidden="1">
      <c r="A18" s="79" t="s">
        <v>10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1"/>
      <c r="W18" s="112" t="s">
        <v>11</v>
      </c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4"/>
      <c r="AQ18" s="61"/>
      <c r="AR18" s="62"/>
      <c r="AS18" s="62"/>
      <c r="AT18" s="62"/>
      <c r="AU18" s="63"/>
      <c r="AV18" s="61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3"/>
      <c r="BN18" s="61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3"/>
      <c r="CE18" s="73" t="e">
        <f>BN18/AV18*100</f>
        <v>#DIV/0!</v>
      </c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64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6"/>
    </row>
    <row r="19" spans="1:118" ht="21.75" customHeight="1">
      <c r="A19" s="79" t="s">
        <v>54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1"/>
      <c r="W19" s="112" t="s">
        <v>7</v>
      </c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4"/>
      <c r="AQ19" s="61"/>
      <c r="AR19" s="62"/>
      <c r="AS19" s="62"/>
      <c r="AT19" s="62"/>
      <c r="AU19" s="63"/>
      <c r="AV19" s="61">
        <v>0</v>
      </c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3"/>
      <c r="BN19" s="61">
        <v>2987</v>
      </c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3"/>
      <c r="CE19" s="73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5"/>
      <c r="CW19" s="64">
        <f>BN19/BN48*100</f>
        <v>0.029881256209451586</v>
      </c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6"/>
    </row>
    <row r="20" spans="1:118" ht="41.25" customHeight="1">
      <c r="A20" s="79" t="s">
        <v>54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1"/>
      <c r="W20" s="112" t="s">
        <v>122</v>
      </c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4"/>
      <c r="AQ20" s="6"/>
      <c r="AR20" s="6"/>
      <c r="AS20" s="6"/>
      <c r="AT20" s="6"/>
      <c r="AU20" s="6"/>
      <c r="AV20" s="61">
        <v>0</v>
      </c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3"/>
      <c r="BN20" s="61">
        <v>0</v>
      </c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3"/>
      <c r="CE20" s="73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5"/>
      <c r="CW20" s="64">
        <f>BN20/BN12*100</f>
        <v>0</v>
      </c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6"/>
    </row>
    <row r="21" spans="1:118" ht="68.25" customHeight="1">
      <c r="A21" s="79" t="s">
        <v>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1"/>
      <c r="W21" s="82" t="s">
        <v>55</v>
      </c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4"/>
      <c r="AQ21" s="61"/>
      <c r="AR21" s="62"/>
      <c r="AS21" s="62"/>
      <c r="AT21" s="62"/>
      <c r="AU21" s="63"/>
      <c r="AV21" s="61">
        <v>2179400</v>
      </c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3"/>
      <c r="BN21" s="61">
        <v>99235.95</v>
      </c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3"/>
      <c r="CE21" s="73">
        <f>BN21/AV21*100</f>
        <v>4.5533610167936125</v>
      </c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5"/>
      <c r="CW21" s="64">
        <f>BN21/BN48*100</f>
        <v>0.9927334607091822</v>
      </c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6"/>
    </row>
    <row r="22" spans="1:118" ht="64.5" customHeight="1">
      <c r="A22" s="85" t="s">
        <v>138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2" t="s">
        <v>126</v>
      </c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4"/>
      <c r="AQ22" s="61"/>
      <c r="AR22" s="62"/>
      <c r="AS22" s="62"/>
      <c r="AT22" s="62"/>
      <c r="AU22" s="63"/>
      <c r="AV22" s="61">
        <v>4635400</v>
      </c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3"/>
      <c r="BN22" s="61">
        <v>2565588.35</v>
      </c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3"/>
      <c r="CE22" s="73">
        <f>BN22/AV22*100</f>
        <v>55.34772295810502</v>
      </c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5"/>
      <c r="CW22" s="64">
        <f>BN22/BN48*100</f>
        <v>25.66555166197997</v>
      </c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6"/>
    </row>
    <row r="23" spans="1:118" ht="55.5" customHeight="1">
      <c r="A23" s="79" t="s">
        <v>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82" t="s">
        <v>127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4"/>
      <c r="AQ23" s="61"/>
      <c r="AR23" s="62"/>
      <c r="AS23" s="62"/>
      <c r="AT23" s="62"/>
      <c r="AU23" s="63"/>
      <c r="AV23" s="61">
        <v>1941000</v>
      </c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3"/>
      <c r="BN23" s="61">
        <v>567438</v>
      </c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3"/>
      <c r="CE23" s="73">
        <f>BN23/AV23*100</f>
        <v>29.23431221020093</v>
      </c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5"/>
      <c r="CW23" s="64">
        <f>BN23/BN48*100</f>
        <v>5.6765183331030435</v>
      </c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6"/>
    </row>
    <row r="24" spans="1:118" ht="28.5" customHeight="1">
      <c r="A24" s="130" t="s">
        <v>68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2"/>
      <c r="W24" s="105" t="s">
        <v>69</v>
      </c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7"/>
      <c r="AQ24" s="7"/>
      <c r="AR24" s="7"/>
      <c r="AS24" s="7"/>
      <c r="AT24" s="7"/>
      <c r="AU24" s="7"/>
      <c r="AV24" s="70">
        <f>AV31+AV32+AV33+AV34</f>
        <v>12672</v>
      </c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49"/>
      <c r="BJ24" s="49"/>
      <c r="BK24" s="49"/>
      <c r="BL24" s="49"/>
      <c r="BM24" s="50"/>
      <c r="BN24" s="70">
        <f>BN31+BN32+BN33+BN34+BN35</f>
        <v>-229666.91999999998</v>
      </c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2"/>
      <c r="CE24" s="70">
        <f>BN24/AV24*100</f>
        <v>-1812.39678030303</v>
      </c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2"/>
      <c r="CW24" s="67">
        <f>BN24/BN48*100</f>
        <v>-2.29753467671765</v>
      </c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9"/>
    </row>
    <row r="25" spans="1:118" ht="12.75" customHeight="1" hidden="1">
      <c r="A25" s="142" t="s">
        <v>13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4"/>
      <c r="W25" s="133" t="s">
        <v>14</v>
      </c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5"/>
      <c r="AQ25" s="61"/>
      <c r="AR25" s="62"/>
      <c r="AS25" s="62"/>
      <c r="AT25" s="62"/>
      <c r="AU25" s="63"/>
      <c r="AV25" s="61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3"/>
      <c r="BN25" s="61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3"/>
      <c r="CE25" s="61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3"/>
      <c r="CW25" s="64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6"/>
    </row>
    <row r="26" spans="1:118" ht="39.75" customHeight="1" hidden="1">
      <c r="A26" s="79" t="s">
        <v>56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1"/>
      <c r="W26" s="112" t="s">
        <v>58</v>
      </c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4"/>
      <c r="AQ26" s="44"/>
      <c r="AR26" s="44"/>
      <c r="AS26" s="44"/>
      <c r="AT26" s="44"/>
      <c r="AU26" s="45"/>
      <c r="AV26" s="61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44"/>
      <c r="BJ26" s="44"/>
      <c r="BK26" s="44"/>
      <c r="BL26" s="44"/>
      <c r="BM26" s="45"/>
      <c r="BN26" s="61">
        <v>0</v>
      </c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3"/>
      <c r="CE26" s="61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3"/>
      <c r="CW26" s="64">
        <f>BN26/BN12*100</f>
        <v>0</v>
      </c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6"/>
    </row>
    <row r="27" spans="1:118" ht="116.25" customHeight="1" hidden="1">
      <c r="A27" s="79" t="s">
        <v>57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27" t="s">
        <v>118</v>
      </c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9"/>
      <c r="AQ27" s="61"/>
      <c r="AR27" s="62"/>
      <c r="AS27" s="62"/>
      <c r="AT27" s="62"/>
      <c r="AU27" s="63"/>
      <c r="AV27" s="61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3"/>
      <c r="BN27" s="61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3"/>
      <c r="CE27" s="61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3"/>
      <c r="CW27" s="64">
        <f>BN27/BN12*100</f>
        <v>0</v>
      </c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6"/>
    </row>
    <row r="28" spans="1:118" ht="30.75" customHeight="1" hidden="1">
      <c r="A28" s="79" t="s">
        <v>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/>
      <c r="W28" s="112" t="s">
        <v>6</v>
      </c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4"/>
      <c r="AQ28" s="61"/>
      <c r="AR28" s="62"/>
      <c r="AS28" s="62"/>
      <c r="AT28" s="62"/>
      <c r="AU28" s="63"/>
      <c r="AV28" s="61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3"/>
      <c r="BN28" s="61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3"/>
      <c r="CE28" s="61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3"/>
      <c r="CW28" s="64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6"/>
    </row>
    <row r="29" spans="1:118" ht="52.5" customHeight="1" hidden="1">
      <c r="A29" s="79" t="s">
        <v>12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112" t="s">
        <v>20</v>
      </c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4"/>
      <c r="AQ29" s="61"/>
      <c r="AR29" s="62"/>
      <c r="AS29" s="62"/>
      <c r="AT29" s="62"/>
      <c r="AU29" s="63"/>
      <c r="AV29" s="61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3"/>
      <c r="BN29" s="61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3"/>
      <c r="CE29" s="61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3"/>
      <c r="CW29" s="64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6"/>
    </row>
    <row r="30" spans="1:118" ht="20.25" customHeight="1" hidden="1">
      <c r="A30" s="79" t="s">
        <v>22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12" t="s">
        <v>21</v>
      </c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4"/>
      <c r="AQ30" s="118"/>
      <c r="AR30" s="119"/>
      <c r="AS30" s="119"/>
      <c r="AT30" s="119"/>
      <c r="AU30" s="120"/>
      <c r="AV30" s="61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3"/>
      <c r="BN30" s="61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3"/>
      <c r="CE30" s="61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3"/>
      <c r="CW30" s="64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6"/>
    </row>
    <row r="31" spans="1:118" ht="51.75" customHeight="1">
      <c r="A31" s="85" t="s">
        <v>139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7"/>
      <c r="W31" s="82" t="s">
        <v>128</v>
      </c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4"/>
      <c r="AQ31" s="61"/>
      <c r="AR31" s="62"/>
      <c r="AS31" s="62"/>
      <c r="AT31" s="62"/>
      <c r="AU31" s="63"/>
      <c r="AV31" s="61">
        <v>12672</v>
      </c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3"/>
      <c r="BN31" s="61">
        <v>5760</v>
      </c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3"/>
      <c r="CE31" s="61">
        <f>BN31/AV31*100</f>
        <v>45.45454545454545</v>
      </c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3"/>
      <c r="CW31" s="64">
        <f>BN31/BN48*100</f>
        <v>0.057621705981399776</v>
      </c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6"/>
    </row>
    <row r="32" spans="1:118" ht="52.5" customHeight="1">
      <c r="A32" s="85" t="s">
        <v>140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7"/>
      <c r="W32" s="82" t="s">
        <v>141</v>
      </c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4"/>
      <c r="AQ32" s="44"/>
      <c r="AR32" s="44"/>
      <c r="AS32" s="44"/>
      <c r="AT32" s="44"/>
      <c r="AU32" s="45"/>
      <c r="AV32" s="61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44"/>
      <c r="BJ32" s="44"/>
      <c r="BK32" s="44"/>
      <c r="BL32" s="44"/>
      <c r="BM32" s="45"/>
      <c r="BN32" s="61">
        <v>1320.55</v>
      </c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3"/>
      <c r="CE32" s="61"/>
      <c r="CF32" s="62"/>
      <c r="CG32" s="62"/>
      <c r="CH32" s="62"/>
      <c r="CI32" s="62"/>
      <c r="CJ32" s="62"/>
      <c r="CK32" s="62"/>
      <c r="CL32" s="62"/>
      <c r="CM32" s="62"/>
      <c r="CN32" s="62"/>
      <c r="CO32" s="44"/>
      <c r="CP32" s="44"/>
      <c r="CQ32" s="44"/>
      <c r="CR32" s="44"/>
      <c r="CS32" s="44"/>
      <c r="CT32" s="44"/>
      <c r="CU32" s="44"/>
      <c r="CV32" s="45"/>
      <c r="CW32" s="64"/>
      <c r="CX32" s="65"/>
      <c r="CY32" s="65"/>
      <c r="CZ32" s="65"/>
      <c r="DA32" s="65"/>
      <c r="DB32" s="65"/>
      <c r="DC32" s="65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8"/>
    </row>
    <row r="33" spans="1:118" ht="56.25" customHeight="1">
      <c r="A33" s="85" t="s">
        <v>142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7"/>
      <c r="W33" s="82" t="s">
        <v>141</v>
      </c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4"/>
      <c r="AQ33" s="44"/>
      <c r="AR33" s="44"/>
      <c r="AS33" s="44"/>
      <c r="AT33" s="44"/>
      <c r="AU33" s="45"/>
      <c r="AV33" s="61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44"/>
      <c r="BJ33" s="44"/>
      <c r="BK33" s="44"/>
      <c r="BL33" s="44"/>
      <c r="BM33" s="45"/>
      <c r="BN33" s="61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3"/>
      <c r="CE33" s="61"/>
      <c r="CF33" s="62"/>
      <c r="CG33" s="62"/>
      <c r="CH33" s="62"/>
      <c r="CI33" s="62"/>
      <c r="CJ33" s="62"/>
      <c r="CK33" s="62"/>
      <c r="CL33" s="62"/>
      <c r="CM33" s="62"/>
      <c r="CN33" s="62"/>
      <c r="CO33" s="44"/>
      <c r="CP33" s="44"/>
      <c r="CQ33" s="44"/>
      <c r="CR33" s="44"/>
      <c r="CS33" s="44"/>
      <c r="CT33" s="44"/>
      <c r="CU33" s="44"/>
      <c r="CV33" s="45"/>
      <c r="CW33" s="64"/>
      <c r="CX33" s="65"/>
      <c r="CY33" s="65"/>
      <c r="CZ33" s="65"/>
      <c r="DA33" s="65"/>
      <c r="DB33" s="65"/>
      <c r="DC33" s="65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8"/>
    </row>
    <row r="34" spans="1:118" ht="25.5" customHeight="1">
      <c r="A34" s="79" t="s">
        <v>51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1"/>
      <c r="W34" s="112" t="s">
        <v>50</v>
      </c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4"/>
      <c r="AQ34" s="118"/>
      <c r="AR34" s="119"/>
      <c r="AS34" s="119"/>
      <c r="AT34" s="119"/>
      <c r="AU34" s="120"/>
      <c r="AV34" s="61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3"/>
      <c r="BN34" s="61">
        <v>16013.93</v>
      </c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3"/>
      <c r="CE34" s="61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3"/>
      <c r="CW34" s="64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6"/>
    </row>
    <row r="35" spans="1:118" ht="25.5" customHeight="1">
      <c r="A35" s="115">
        <v>5.44117010501E+19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7"/>
      <c r="W35" s="112" t="s">
        <v>143</v>
      </c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4"/>
      <c r="AQ35" s="51"/>
      <c r="AR35" s="51"/>
      <c r="AS35" s="51"/>
      <c r="AT35" s="51"/>
      <c r="AU35" s="52"/>
      <c r="AV35" s="61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44"/>
      <c r="BJ35" s="44"/>
      <c r="BK35" s="44"/>
      <c r="BL35" s="44"/>
      <c r="BM35" s="45"/>
      <c r="BN35" s="61">
        <v>-252761.4</v>
      </c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3"/>
      <c r="CE35" s="61"/>
      <c r="CF35" s="62"/>
      <c r="CG35" s="62"/>
      <c r="CH35" s="62"/>
      <c r="CI35" s="62"/>
      <c r="CJ35" s="62"/>
      <c r="CK35" s="62"/>
      <c r="CL35" s="62"/>
      <c r="CM35" s="62"/>
      <c r="CN35" s="62"/>
      <c r="CO35" s="44"/>
      <c r="CP35" s="44"/>
      <c r="CQ35" s="44"/>
      <c r="CR35" s="44"/>
      <c r="CS35" s="44"/>
      <c r="CT35" s="44"/>
      <c r="CU35" s="44"/>
      <c r="CV35" s="45"/>
      <c r="CW35" s="64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6"/>
    </row>
    <row r="36" spans="1:118" ht="25.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1"/>
      <c r="W36" s="105" t="s">
        <v>70</v>
      </c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7"/>
      <c r="AQ36" s="51"/>
      <c r="AR36" s="51"/>
      <c r="AS36" s="51"/>
      <c r="AT36" s="51"/>
      <c r="AU36" s="52"/>
      <c r="AV36" s="70">
        <f>AV13+AV24</f>
        <v>10895113.36</v>
      </c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49"/>
      <c r="BJ36" s="49"/>
      <c r="BK36" s="49"/>
      <c r="BL36" s="49"/>
      <c r="BM36" s="50"/>
      <c r="BN36" s="70">
        <f>BN13+BN24</f>
        <v>4518625.02</v>
      </c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2"/>
      <c r="CE36" s="70">
        <f aca="true" t="shared" si="0" ref="CE36:CE43">BN36/AV36*100</f>
        <v>41.473868795065016</v>
      </c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2"/>
      <c r="CW36" s="67">
        <f>BN36/BN48*100</f>
        <v>45.203278184485534</v>
      </c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9"/>
    </row>
    <row r="37" spans="1:118" ht="34.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1"/>
      <c r="W37" s="105" t="s">
        <v>71</v>
      </c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Q37" s="51"/>
      <c r="AR37" s="51"/>
      <c r="AS37" s="51"/>
      <c r="AT37" s="51"/>
      <c r="AU37" s="52"/>
      <c r="AV37" s="70">
        <f>AV38+AV39+AV40+AV41+AV42</f>
        <v>31302791</v>
      </c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49"/>
      <c r="BJ37" s="49"/>
      <c r="BK37" s="49"/>
      <c r="BL37" s="49"/>
      <c r="BM37" s="50"/>
      <c r="BN37" s="70">
        <f>BN43</f>
        <v>5477608</v>
      </c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2"/>
      <c r="CE37" s="70">
        <f t="shared" si="0"/>
        <v>17.498784693032643</v>
      </c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2"/>
      <c r="CW37" s="67">
        <f>BN37/BN48*100</f>
        <v>54.79672181551446</v>
      </c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9"/>
    </row>
    <row r="38" spans="1:118" ht="39.75" customHeight="1">
      <c r="A38" s="85" t="s">
        <v>153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7"/>
      <c r="W38" s="112" t="s">
        <v>23</v>
      </c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4"/>
      <c r="AQ38" s="51"/>
      <c r="AR38" s="51"/>
      <c r="AS38" s="51"/>
      <c r="AT38" s="51"/>
      <c r="AU38" s="52"/>
      <c r="AV38" s="61">
        <v>6589000</v>
      </c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44"/>
      <c r="BJ38" s="44"/>
      <c r="BK38" s="44"/>
      <c r="BL38" s="44"/>
      <c r="BM38" s="45"/>
      <c r="BN38" s="61">
        <v>3294500</v>
      </c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3"/>
      <c r="CE38" s="61">
        <f t="shared" si="0"/>
        <v>50</v>
      </c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3"/>
      <c r="CW38" s="64">
        <f>BN38/BN48*100</f>
        <v>32.95741499231278</v>
      </c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6"/>
    </row>
    <row r="39" spans="1:118" ht="39.75" customHeight="1">
      <c r="A39" s="85" t="s">
        <v>154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7"/>
      <c r="W39" s="112" t="s">
        <v>9</v>
      </c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4"/>
      <c r="AQ39" s="51"/>
      <c r="AR39" s="51"/>
      <c r="AS39" s="51"/>
      <c r="AT39" s="51"/>
      <c r="AU39" s="52"/>
      <c r="AV39" s="61">
        <v>839400</v>
      </c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44"/>
      <c r="BJ39" s="44"/>
      <c r="BK39" s="44"/>
      <c r="BL39" s="44"/>
      <c r="BM39" s="45"/>
      <c r="BN39" s="61">
        <v>139400</v>
      </c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3"/>
      <c r="CE39" s="61">
        <f t="shared" si="0"/>
        <v>16.607100309745057</v>
      </c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3"/>
      <c r="CW39" s="64">
        <f>BN39/BN48*100</f>
        <v>1.394525314897071</v>
      </c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6"/>
    </row>
    <row r="40" spans="1:118" ht="77.25" customHeight="1">
      <c r="A40" s="85" t="s">
        <v>133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7"/>
      <c r="W40" s="112" t="s">
        <v>132</v>
      </c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4"/>
      <c r="AQ40" s="51"/>
      <c r="AR40" s="51"/>
      <c r="AS40" s="51"/>
      <c r="AT40" s="51"/>
      <c r="AU40" s="52"/>
      <c r="AV40" s="61">
        <v>318900</v>
      </c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3"/>
      <c r="BN40" s="61">
        <v>0</v>
      </c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3"/>
      <c r="CE40" s="61">
        <f>BN40/AV40*100</f>
        <v>0</v>
      </c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3"/>
      <c r="CW40" s="64">
        <f>BN40/BN48*100</f>
        <v>0</v>
      </c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6"/>
    </row>
    <row r="41" spans="1:118" ht="91.5" customHeight="1">
      <c r="A41" s="85" t="s">
        <v>155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7"/>
      <c r="W41" s="82" t="s">
        <v>129</v>
      </c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4"/>
      <c r="AQ41" s="51"/>
      <c r="AR41" s="51"/>
      <c r="AS41" s="51"/>
      <c r="AT41" s="51"/>
      <c r="AU41" s="52"/>
      <c r="AV41" s="61">
        <v>23504891</v>
      </c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44"/>
      <c r="BJ41" s="44"/>
      <c r="BK41" s="44"/>
      <c r="BL41" s="44"/>
      <c r="BM41" s="45"/>
      <c r="BN41" s="61">
        <v>1993108</v>
      </c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3"/>
      <c r="CE41" s="61">
        <v>99.58</v>
      </c>
      <c r="CF41" s="62"/>
      <c r="CG41" s="62"/>
      <c r="CH41" s="62"/>
      <c r="CI41" s="62"/>
      <c r="CJ41" s="62"/>
      <c r="CK41" s="62"/>
      <c r="CL41" s="62"/>
      <c r="CM41" s="62"/>
      <c r="CN41" s="62"/>
      <c r="CO41" s="44"/>
      <c r="CP41" s="44"/>
      <c r="CQ41" s="44"/>
      <c r="CR41" s="44"/>
      <c r="CS41" s="44"/>
      <c r="CT41" s="44"/>
      <c r="CU41" s="44"/>
      <c r="CV41" s="45"/>
      <c r="CW41" s="64">
        <f>BN41/BN48*100</f>
        <v>19.93859082728746</v>
      </c>
      <c r="CX41" s="65"/>
      <c r="CY41" s="65"/>
      <c r="CZ41" s="65"/>
      <c r="DA41" s="65"/>
      <c r="DB41" s="65"/>
      <c r="DC41" s="65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8"/>
    </row>
    <row r="42" spans="1:118" ht="24.75" customHeight="1">
      <c r="A42" s="136" t="s">
        <v>156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8"/>
      <c r="W42" s="121" t="s">
        <v>49</v>
      </c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3"/>
      <c r="AQ42" s="70"/>
      <c r="AR42" s="71"/>
      <c r="AS42" s="71"/>
      <c r="AT42" s="71"/>
      <c r="AU42" s="72"/>
      <c r="AV42" s="61">
        <v>50600</v>
      </c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3"/>
      <c r="BN42" s="61">
        <v>50600</v>
      </c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3"/>
      <c r="CE42" s="61">
        <f>BN42/AV42*100</f>
        <v>100</v>
      </c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3"/>
      <c r="CW42" s="64">
        <f>BN42/BN48*100</f>
        <v>0.5061906810171578</v>
      </c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6"/>
    </row>
    <row r="43" spans="1:118" ht="20.25" customHeigh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1"/>
      <c r="W43" s="145" t="s">
        <v>72</v>
      </c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7"/>
      <c r="AQ43" s="61"/>
      <c r="AR43" s="62"/>
      <c r="AS43" s="62"/>
      <c r="AT43" s="62"/>
      <c r="AU43" s="63"/>
      <c r="AV43" s="70">
        <f>AV37</f>
        <v>31302791</v>
      </c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2"/>
      <c r="BN43" s="70">
        <f>BN38+BN39+BN40+BN41+BN42</f>
        <v>5477608</v>
      </c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2"/>
      <c r="CE43" s="70">
        <f t="shared" si="0"/>
        <v>17.498784693032643</v>
      </c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2"/>
      <c r="CW43" s="67">
        <f>BN43/BN48*100</f>
        <v>54.79672181551446</v>
      </c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9"/>
    </row>
    <row r="44" spans="1:118" ht="24" customHeight="1" hidden="1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50"/>
      <c r="W44" s="105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7"/>
      <c r="AQ44" s="124"/>
      <c r="AR44" s="125"/>
      <c r="AS44" s="125"/>
      <c r="AT44" s="125"/>
      <c r="AU44" s="126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70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2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</row>
    <row r="45" spans="1:118" ht="53.25" customHeight="1" hidden="1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1"/>
      <c r="W45" s="105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7"/>
      <c r="AQ45" s="70"/>
      <c r="AR45" s="71"/>
      <c r="AS45" s="71"/>
      <c r="AT45" s="71"/>
      <c r="AU45" s="72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0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2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</row>
    <row r="46" spans="1:118" ht="44.25" customHeight="1" hidden="1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1"/>
      <c r="W46" s="105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7"/>
      <c r="AQ46" s="70"/>
      <c r="AR46" s="71"/>
      <c r="AS46" s="71"/>
      <c r="AT46" s="71"/>
      <c r="AU46" s="72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0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2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</row>
    <row r="47" spans="1:118" ht="34.5" customHeight="1" hidden="1">
      <c r="A47" s="154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6"/>
      <c r="W47" s="105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7"/>
      <c r="AQ47" s="70"/>
      <c r="AR47" s="71"/>
      <c r="AS47" s="71"/>
      <c r="AT47" s="71"/>
      <c r="AU47" s="72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70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2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</row>
    <row r="48" spans="1:118" ht="27.75" customHeight="1">
      <c r="A48" s="151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3"/>
      <c r="W48" s="105" t="s">
        <v>121</v>
      </c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7"/>
      <c r="AQ48" s="70"/>
      <c r="AR48" s="71"/>
      <c r="AS48" s="71"/>
      <c r="AT48" s="71"/>
      <c r="AU48" s="72"/>
      <c r="AV48" s="70">
        <f>AV36+AV43</f>
        <v>42197904.36</v>
      </c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2"/>
      <c r="BI48" s="7"/>
      <c r="BJ48" s="7"/>
      <c r="BK48" s="7"/>
      <c r="BL48" s="7"/>
      <c r="BM48" s="7"/>
      <c r="BN48" s="70">
        <f>BN36+BN43</f>
        <v>9996233.02</v>
      </c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2"/>
      <c r="CE48" s="157">
        <f>BN48/AV48*100</f>
        <v>23.68893235720865</v>
      </c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9"/>
      <c r="CW48" s="160">
        <f>CW36+CW43</f>
        <v>100</v>
      </c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2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244">
    <mergeCell ref="A15:V15"/>
    <mergeCell ref="A12:V12"/>
    <mergeCell ref="W10:AP11"/>
    <mergeCell ref="AV20:BM20"/>
    <mergeCell ref="W20:AP20"/>
    <mergeCell ref="A20:V20"/>
    <mergeCell ref="AV19:BM19"/>
    <mergeCell ref="AQ12:AU12"/>
    <mergeCell ref="AV10:BH11"/>
    <mergeCell ref="A14:V14"/>
    <mergeCell ref="CW18:DN18"/>
    <mergeCell ref="CW17:DN17"/>
    <mergeCell ref="AQ17:AU17"/>
    <mergeCell ref="W17:AP17"/>
    <mergeCell ref="A1:DM1"/>
    <mergeCell ref="A2:DM2"/>
    <mergeCell ref="A3:DM3"/>
    <mergeCell ref="A10:V11"/>
    <mergeCell ref="BN12:CD12"/>
    <mergeCell ref="AV12:BM12"/>
    <mergeCell ref="CE23:CV23"/>
    <mergeCell ref="BN40:CD40"/>
    <mergeCell ref="BN38:CD38"/>
    <mergeCell ref="BN25:CD25"/>
    <mergeCell ref="CE39:CV39"/>
    <mergeCell ref="BN27:CD27"/>
    <mergeCell ref="BN31:CD31"/>
    <mergeCell ref="BN33:CD33"/>
    <mergeCell ref="CE29:CV29"/>
    <mergeCell ref="BN34:CD34"/>
    <mergeCell ref="CE42:CV42"/>
    <mergeCell ref="CE40:CV40"/>
    <mergeCell ref="BN42:CD42"/>
    <mergeCell ref="BN30:CD30"/>
    <mergeCell ref="AV31:BM31"/>
    <mergeCell ref="AV29:BM29"/>
    <mergeCell ref="CE30:CV30"/>
    <mergeCell ref="CE38:CV38"/>
    <mergeCell ref="CE41:CN41"/>
    <mergeCell ref="BN41:CD41"/>
    <mergeCell ref="BN47:CD47"/>
    <mergeCell ref="CE48:CV48"/>
    <mergeCell ref="CW43:DN43"/>
    <mergeCell ref="BN44:CD44"/>
    <mergeCell ref="CE43:CV43"/>
    <mergeCell ref="BN43:CD43"/>
    <mergeCell ref="BN48:CD48"/>
    <mergeCell ref="CW48:DN48"/>
    <mergeCell ref="BN46:CD46"/>
    <mergeCell ref="BN45:CD45"/>
    <mergeCell ref="A48:V48"/>
    <mergeCell ref="W48:AP48"/>
    <mergeCell ref="AQ48:AU48"/>
    <mergeCell ref="AV48:BH48"/>
    <mergeCell ref="W44:AP44"/>
    <mergeCell ref="W45:AP45"/>
    <mergeCell ref="A47:V47"/>
    <mergeCell ref="AQ45:AU45"/>
    <mergeCell ref="W47:AP47"/>
    <mergeCell ref="A46:V46"/>
    <mergeCell ref="AQ47:AU47"/>
    <mergeCell ref="W43:AP43"/>
    <mergeCell ref="W31:AP31"/>
    <mergeCell ref="A44:V44"/>
    <mergeCell ref="A39:V39"/>
    <mergeCell ref="A43:V43"/>
    <mergeCell ref="A40:V40"/>
    <mergeCell ref="W34:AP34"/>
    <mergeCell ref="W37:AP37"/>
    <mergeCell ref="W38:AP38"/>
    <mergeCell ref="A45:V45"/>
    <mergeCell ref="W46:AP46"/>
    <mergeCell ref="AQ46:AU46"/>
    <mergeCell ref="A37:V37"/>
    <mergeCell ref="W29:AP29"/>
    <mergeCell ref="A25:V25"/>
    <mergeCell ref="A27:V27"/>
    <mergeCell ref="A26:V26"/>
    <mergeCell ref="A31:V31"/>
    <mergeCell ref="W27:AP27"/>
    <mergeCell ref="A42:V42"/>
    <mergeCell ref="A41:V41"/>
    <mergeCell ref="A32:V32"/>
    <mergeCell ref="A38:V38"/>
    <mergeCell ref="W36:AP36"/>
    <mergeCell ref="W28:AP28"/>
    <mergeCell ref="A35:V35"/>
    <mergeCell ref="W35:AP35"/>
    <mergeCell ref="A36:V36"/>
    <mergeCell ref="A34:V34"/>
    <mergeCell ref="A24:V24"/>
    <mergeCell ref="A30:V30"/>
    <mergeCell ref="W25:AP25"/>
    <mergeCell ref="W30:AP30"/>
    <mergeCell ref="W26:AP26"/>
    <mergeCell ref="A33:V33"/>
    <mergeCell ref="W33:AP33"/>
    <mergeCell ref="AQ23:AU23"/>
    <mergeCell ref="W24:AP24"/>
    <mergeCell ref="A21:V21"/>
    <mergeCell ref="A28:V28"/>
    <mergeCell ref="A29:V29"/>
    <mergeCell ref="A23:V23"/>
    <mergeCell ref="AQ19:AU19"/>
    <mergeCell ref="AV41:BH41"/>
    <mergeCell ref="CE34:CV34"/>
    <mergeCell ref="CE33:CN33"/>
    <mergeCell ref="AV38:BH38"/>
    <mergeCell ref="CE27:CV27"/>
    <mergeCell ref="AQ28:AU28"/>
    <mergeCell ref="AQ31:AU31"/>
    <mergeCell ref="CE20:CV20"/>
    <mergeCell ref="AV25:BM25"/>
    <mergeCell ref="BN18:CD18"/>
    <mergeCell ref="CE24:CV24"/>
    <mergeCell ref="W40:AP40"/>
    <mergeCell ref="AQ16:AU16"/>
    <mergeCell ref="AQ29:AU29"/>
    <mergeCell ref="CE28:CV28"/>
    <mergeCell ref="AV28:BM28"/>
    <mergeCell ref="AV24:BH24"/>
    <mergeCell ref="AQ30:AU30"/>
    <mergeCell ref="BN17:CD17"/>
    <mergeCell ref="AV15:BM15"/>
    <mergeCell ref="W16:AP16"/>
    <mergeCell ref="AQ27:AU27"/>
    <mergeCell ref="W19:AP19"/>
    <mergeCell ref="AQ22:AU22"/>
    <mergeCell ref="W15:AP15"/>
    <mergeCell ref="AV16:BM16"/>
    <mergeCell ref="AQ25:AU25"/>
    <mergeCell ref="AQ21:AU21"/>
    <mergeCell ref="W18:AP18"/>
    <mergeCell ref="AQ44:AU44"/>
    <mergeCell ref="AV43:BM43"/>
    <mergeCell ref="AV40:BM40"/>
    <mergeCell ref="AV42:BM42"/>
    <mergeCell ref="AQ43:AU43"/>
    <mergeCell ref="AV33:BH33"/>
    <mergeCell ref="AV27:BM27"/>
    <mergeCell ref="W41:AP41"/>
    <mergeCell ref="AQ34:AU34"/>
    <mergeCell ref="AV34:BM34"/>
    <mergeCell ref="AV21:BM21"/>
    <mergeCell ref="AQ42:AU42"/>
    <mergeCell ref="AV35:BH35"/>
    <mergeCell ref="W42:AP42"/>
    <mergeCell ref="W39:AP39"/>
    <mergeCell ref="W32:AP32"/>
    <mergeCell ref="A4:DN4"/>
    <mergeCell ref="A5:DN5"/>
    <mergeCell ref="A6:DN6"/>
    <mergeCell ref="W12:AP12"/>
    <mergeCell ref="CE21:CV21"/>
    <mergeCell ref="AV26:BH26"/>
    <mergeCell ref="W14:AP14"/>
    <mergeCell ref="A16:V16"/>
    <mergeCell ref="A17:V17"/>
    <mergeCell ref="CW12:DN12"/>
    <mergeCell ref="BN13:CD13"/>
    <mergeCell ref="A18:V18"/>
    <mergeCell ref="AQ15:AU15"/>
    <mergeCell ref="CE16:CV16"/>
    <mergeCell ref="CE18:CV18"/>
    <mergeCell ref="AQ18:AU18"/>
    <mergeCell ref="BN16:CD16"/>
    <mergeCell ref="CE13:CV13"/>
    <mergeCell ref="AV18:BM18"/>
    <mergeCell ref="AV17:BM17"/>
    <mergeCell ref="CW9:DN9"/>
    <mergeCell ref="A8:DN8"/>
    <mergeCell ref="BN10:CD11"/>
    <mergeCell ref="CE10:CV11"/>
    <mergeCell ref="CW10:DN11"/>
    <mergeCell ref="A13:V13"/>
    <mergeCell ref="AV13:BM13"/>
    <mergeCell ref="AQ13:AU13"/>
    <mergeCell ref="W13:AP13"/>
    <mergeCell ref="CW13:DN13"/>
    <mergeCell ref="A19:V19"/>
    <mergeCell ref="W21:AP21"/>
    <mergeCell ref="W22:AP22"/>
    <mergeCell ref="W23:AP23"/>
    <mergeCell ref="A22:V22"/>
    <mergeCell ref="CW29:DN29"/>
    <mergeCell ref="CW27:DN27"/>
    <mergeCell ref="CE25:CV25"/>
    <mergeCell ref="CW20:DN20"/>
    <mergeCell ref="CW24:DN24"/>
    <mergeCell ref="BN19:CD19"/>
    <mergeCell ref="AV22:BM22"/>
    <mergeCell ref="AV23:BM23"/>
    <mergeCell ref="AV30:BM30"/>
    <mergeCell ref="CE12:CV12"/>
    <mergeCell ref="BN15:CD15"/>
    <mergeCell ref="CE15:CV15"/>
    <mergeCell ref="BN29:CD29"/>
    <mergeCell ref="BN28:CD28"/>
    <mergeCell ref="CE19:CV19"/>
    <mergeCell ref="CW23:DN23"/>
    <mergeCell ref="CW22:DN22"/>
    <mergeCell ref="BN21:CD21"/>
    <mergeCell ref="CW26:DN26"/>
    <mergeCell ref="BN20:CD20"/>
    <mergeCell ref="BN24:CD24"/>
    <mergeCell ref="BN23:CD23"/>
    <mergeCell ref="CE22:CV22"/>
    <mergeCell ref="BN26:CD26"/>
    <mergeCell ref="BN22:CD22"/>
    <mergeCell ref="CW31:DN31"/>
    <mergeCell ref="CE31:CV31"/>
    <mergeCell ref="CW34:DN34"/>
    <mergeCell ref="BN32:CD32"/>
    <mergeCell ref="AV32:BH32"/>
    <mergeCell ref="CW32:DC32"/>
    <mergeCell ref="CW33:DC33"/>
    <mergeCell ref="CE32:CN32"/>
    <mergeCell ref="CE35:CN35"/>
    <mergeCell ref="CW35:DN35"/>
    <mergeCell ref="CW15:DN15"/>
    <mergeCell ref="CW16:DN16"/>
    <mergeCell ref="CW21:DN21"/>
    <mergeCell ref="BN39:CD39"/>
    <mergeCell ref="CE26:CV26"/>
    <mergeCell ref="CE37:CV37"/>
    <mergeCell ref="CE36:CV36"/>
    <mergeCell ref="CE17:CV17"/>
    <mergeCell ref="CW39:DN39"/>
    <mergeCell ref="AV39:BH39"/>
    <mergeCell ref="AV37:BH37"/>
    <mergeCell ref="AV36:BH36"/>
    <mergeCell ref="CW38:DN38"/>
    <mergeCell ref="BN37:CD37"/>
    <mergeCell ref="BN36:CD36"/>
    <mergeCell ref="BN35:CD35"/>
    <mergeCell ref="CW42:DN42"/>
    <mergeCell ref="CW19:DN19"/>
    <mergeCell ref="CW25:DN25"/>
    <mergeCell ref="CW30:DN30"/>
    <mergeCell ref="CW40:DN40"/>
    <mergeCell ref="CW41:DC41"/>
    <mergeCell ref="CW36:DN36"/>
    <mergeCell ref="CW28:DN28"/>
    <mergeCell ref="CW37:DN37"/>
  </mergeCells>
  <printOptions/>
  <pageMargins left="0.72" right="0.16" top="0.76" bottom="0.3937007874015748" header="0.1968503937007874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5.00390625" style="0" customWidth="1"/>
    <col min="2" max="2" width="30.125" style="0" customWidth="1"/>
    <col min="3" max="3" width="18.875" style="0" customWidth="1"/>
    <col min="4" max="4" width="14.875" style="0" customWidth="1"/>
    <col min="5" max="5" width="12.125" style="0" customWidth="1"/>
    <col min="6" max="6" width="10.75390625" style="0" customWidth="1"/>
  </cols>
  <sheetData>
    <row r="1" spans="1:6" ht="15.75">
      <c r="A1" s="172" t="s">
        <v>148</v>
      </c>
      <c r="B1" s="172"/>
      <c r="C1" s="172"/>
      <c r="D1" s="172"/>
      <c r="E1" s="172"/>
      <c r="F1" s="172"/>
    </row>
    <row r="2" spans="1:6" ht="15.75">
      <c r="A2" s="57"/>
      <c r="B2" s="57"/>
      <c r="C2" s="57"/>
      <c r="D2" s="57"/>
      <c r="E2" s="57"/>
      <c r="F2" s="57"/>
    </row>
    <row r="3" spans="1:6" ht="15.75">
      <c r="A3" s="173" t="s">
        <v>73</v>
      </c>
      <c r="B3" s="173"/>
      <c r="C3" s="173"/>
      <c r="D3" s="173"/>
      <c r="E3" s="173"/>
      <c r="F3" s="173"/>
    </row>
    <row r="4" spans="1:6" ht="15.75">
      <c r="A4" s="173" t="s">
        <v>42</v>
      </c>
      <c r="B4" s="173"/>
      <c r="C4" s="173"/>
      <c r="D4" s="173"/>
      <c r="E4" s="173"/>
      <c r="F4" s="173"/>
    </row>
    <row r="5" spans="1:6" ht="15.75">
      <c r="A5" s="173" t="s">
        <v>162</v>
      </c>
      <c r="B5" s="173"/>
      <c r="C5" s="173"/>
      <c r="D5" s="173"/>
      <c r="E5" s="173"/>
      <c r="F5" s="173"/>
    </row>
    <row r="6" spans="1:6" ht="15.75">
      <c r="A6" s="174"/>
      <c r="B6" s="174"/>
      <c r="C6" s="174"/>
      <c r="D6" s="174"/>
      <c r="E6" s="174"/>
      <c r="F6" s="174"/>
    </row>
    <row r="7" spans="1:6" ht="15.75">
      <c r="A7" s="173" t="s">
        <v>147</v>
      </c>
      <c r="B7" s="173"/>
      <c r="C7" s="173"/>
      <c r="D7" s="173"/>
      <c r="E7" s="173"/>
      <c r="F7" s="173"/>
    </row>
    <row r="8" spans="1:6" ht="15.75">
      <c r="A8" s="13"/>
      <c r="B8" s="13"/>
      <c r="C8" s="13"/>
      <c r="D8" s="13"/>
      <c r="E8" s="13"/>
      <c r="F8" s="23" t="s">
        <v>93</v>
      </c>
    </row>
    <row r="9" spans="1:6" ht="25.5">
      <c r="A9" s="31" t="s">
        <v>30</v>
      </c>
      <c r="B9" s="30" t="s">
        <v>74</v>
      </c>
      <c r="C9" s="30" t="s">
        <v>116</v>
      </c>
      <c r="D9" s="30" t="s">
        <v>61</v>
      </c>
      <c r="E9" s="32" t="s">
        <v>159</v>
      </c>
      <c r="F9" s="30" t="s">
        <v>75</v>
      </c>
    </row>
    <row r="10" spans="1:6" ht="27.75" customHeight="1">
      <c r="A10" s="53"/>
      <c r="B10" s="59" t="s">
        <v>149</v>
      </c>
      <c r="C10" s="56">
        <f>C37</f>
        <v>43125216.58</v>
      </c>
      <c r="D10" s="60">
        <f>D37</f>
        <v>11123490.29</v>
      </c>
      <c r="E10" s="60">
        <f>E37</f>
        <v>25.79347113391355</v>
      </c>
      <c r="F10" s="60">
        <v>100</v>
      </c>
    </row>
    <row r="11" spans="1:6" ht="21" customHeight="1">
      <c r="A11" s="9" t="s">
        <v>59</v>
      </c>
      <c r="B11" s="20" t="s">
        <v>44</v>
      </c>
      <c r="C11" s="7">
        <f>C12+C13+C14+C15+C16+C17</f>
        <v>9962146.04</v>
      </c>
      <c r="D11" s="7">
        <f>D12+D13+D14+D15+D17</f>
        <v>4903576.63</v>
      </c>
      <c r="E11" s="21">
        <f>D11/C11*100</f>
        <v>49.2220914079272</v>
      </c>
      <c r="F11" s="21">
        <f>D11/D37*100</f>
        <v>44.08307556494482</v>
      </c>
    </row>
    <row r="12" spans="1:6" ht="60.75" customHeight="1">
      <c r="A12" s="8" t="s">
        <v>29</v>
      </c>
      <c r="B12" s="11" t="s">
        <v>76</v>
      </c>
      <c r="C12" s="6">
        <v>828432.13</v>
      </c>
      <c r="D12" s="6">
        <v>386222.52</v>
      </c>
      <c r="E12" s="34">
        <f>D12/C12*100</f>
        <v>46.62090061620377</v>
      </c>
      <c r="F12" s="34">
        <f aca="true" t="shared" si="0" ref="F12:F36">D12/$D$37*100</f>
        <v>3.4721342845708554</v>
      </c>
    </row>
    <row r="13" spans="1:6" ht="63.75" customHeight="1">
      <c r="A13" s="8" t="s">
        <v>31</v>
      </c>
      <c r="B13" s="11" t="s">
        <v>77</v>
      </c>
      <c r="C13" s="6">
        <v>644156.43</v>
      </c>
      <c r="D13" s="6">
        <v>308040.21</v>
      </c>
      <c r="E13" s="34">
        <f>D13/C13*100</f>
        <v>47.8207149154748</v>
      </c>
      <c r="F13" s="34">
        <f t="shared" si="0"/>
        <v>2.769276566698923</v>
      </c>
    </row>
    <row r="14" spans="1:6" ht="69.75" customHeight="1">
      <c r="A14" s="8" t="s">
        <v>32</v>
      </c>
      <c r="B14" s="11" t="s">
        <v>78</v>
      </c>
      <c r="C14" s="6">
        <v>6536582.05</v>
      </c>
      <c r="D14" s="6">
        <v>3119343.03</v>
      </c>
      <c r="E14" s="34">
        <f>D14/C14*100</f>
        <v>47.72131683101874</v>
      </c>
      <c r="F14" s="34">
        <f t="shared" si="0"/>
        <v>28.042844005575162</v>
      </c>
    </row>
    <row r="15" spans="1:6" ht="69" customHeight="1">
      <c r="A15" s="8" t="s">
        <v>33</v>
      </c>
      <c r="B15" s="11" t="s">
        <v>79</v>
      </c>
      <c r="C15" s="6">
        <v>855182.9</v>
      </c>
      <c r="D15" s="6">
        <v>483960.86</v>
      </c>
      <c r="E15" s="34">
        <f>D15/C15*100</f>
        <v>56.591503408218294</v>
      </c>
      <c r="F15" s="34">
        <f t="shared" si="0"/>
        <v>4.350800399718783</v>
      </c>
    </row>
    <row r="16" spans="1:6" ht="15.75" customHeight="1">
      <c r="A16" s="8" t="s">
        <v>45</v>
      </c>
      <c r="B16" s="19" t="s">
        <v>26</v>
      </c>
      <c r="C16" s="6">
        <v>6300</v>
      </c>
      <c r="D16" s="6">
        <v>0</v>
      </c>
      <c r="E16" s="34">
        <v>0</v>
      </c>
      <c r="F16" s="34">
        <f t="shared" si="0"/>
        <v>0</v>
      </c>
    </row>
    <row r="17" spans="1:6" ht="26.25" customHeight="1">
      <c r="A17" s="8" t="s">
        <v>46</v>
      </c>
      <c r="B17" s="19" t="s">
        <v>27</v>
      </c>
      <c r="C17" s="6">
        <v>1091492.53</v>
      </c>
      <c r="D17" s="6">
        <v>606010.01</v>
      </c>
      <c r="E17" s="34">
        <f aca="true" t="shared" si="1" ref="E17:E37">D17/C17*100</f>
        <v>55.52122376870504</v>
      </c>
      <c r="F17" s="34">
        <f t="shared" si="0"/>
        <v>5.448020308381103</v>
      </c>
    </row>
    <row r="18" spans="1:6" ht="29.25" customHeight="1">
      <c r="A18" s="9" t="s">
        <v>80</v>
      </c>
      <c r="B18" s="20" t="s">
        <v>28</v>
      </c>
      <c r="C18" s="7">
        <v>85300</v>
      </c>
      <c r="D18" s="7">
        <f>D19</f>
        <v>48048.31</v>
      </c>
      <c r="E18" s="33">
        <f t="shared" si="1"/>
        <v>56.32861664712778</v>
      </c>
      <c r="F18" s="33">
        <f t="shared" si="0"/>
        <v>0.431953539287892</v>
      </c>
    </row>
    <row r="19" spans="1:6" ht="28.5" customHeight="1">
      <c r="A19" s="8" t="s">
        <v>34</v>
      </c>
      <c r="B19" s="19" t="s">
        <v>25</v>
      </c>
      <c r="C19" s="6">
        <v>85300</v>
      </c>
      <c r="D19" s="6">
        <v>48048.31</v>
      </c>
      <c r="E19" s="34">
        <f t="shared" si="1"/>
        <v>56.32861664712778</v>
      </c>
      <c r="F19" s="34">
        <f t="shared" si="0"/>
        <v>0.431953539287892</v>
      </c>
    </row>
    <row r="20" spans="1:6" ht="21.75" customHeight="1">
      <c r="A20" s="9" t="s">
        <v>81</v>
      </c>
      <c r="B20" s="20" t="s">
        <v>82</v>
      </c>
      <c r="C20" s="7">
        <f>C22+C21</f>
        <v>12088378</v>
      </c>
      <c r="D20" s="7">
        <f>D22+D21</f>
        <v>1633010.63</v>
      </c>
      <c r="E20" s="33">
        <f t="shared" si="1"/>
        <v>13.508930892134577</v>
      </c>
      <c r="F20" s="33">
        <f t="shared" si="0"/>
        <v>14.68073947498362</v>
      </c>
    </row>
    <row r="21" spans="1:6" ht="25.5" customHeight="1">
      <c r="A21" s="8" t="s">
        <v>119</v>
      </c>
      <c r="B21" s="19" t="s">
        <v>120</v>
      </c>
      <c r="C21" s="6">
        <v>12036778</v>
      </c>
      <c r="D21" s="6">
        <v>1620110.63</v>
      </c>
      <c r="E21" s="34">
        <f t="shared" si="1"/>
        <v>13.45967027056576</v>
      </c>
      <c r="F21" s="34">
        <f t="shared" si="0"/>
        <v>14.564768681071955</v>
      </c>
    </row>
    <row r="22" spans="1:6" ht="28.5" customHeight="1">
      <c r="A22" s="8" t="s">
        <v>35</v>
      </c>
      <c r="B22" s="19" t="s">
        <v>15</v>
      </c>
      <c r="C22" s="6">
        <v>51600</v>
      </c>
      <c r="D22" s="6">
        <v>12900</v>
      </c>
      <c r="E22" s="34">
        <f t="shared" si="1"/>
        <v>25</v>
      </c>
      <c r="F22" s="34">
        <f t="shared" si="0"/>
        <v>0.1159707939116653</v>
      </c>
    </row>
    <row r="23" spans="1:6" ht="27" customHeight="1">
      <c r="A23" s="9" t="s">
        <v>36</v>
      </c>
      <c r="B23" s="20" t="s">
        <v>16</v>
      </c>
      <c r="C23" s="7">
        <f>C24+C25+C26+C27</f>
        <v>19195094.54</v>
      </c>
      <c r="D23" s="7">
        <f>D24+D25+D26+D27</f>
        <v>3512749.0100000002</v>
      </c>
      <c r="E23" s="33">
        <f t="shared" si="1"/>
        <v>18.300243339150548</v>
      </c>
      <c r="F23" s="33">
        <f t="shared" si="0"/>
        <v>31.579557480784214</v>
      </c>
    </row>
    <row r="24" spans="1:6" ht="17.25" customHeight="1">
      <c r="A24" s="8" t="s">
        <v>134</v>
      </c>
      <c r="B24" s="19" t="s">
        <v>135</v>
      </c>
      <c r="C24" s="6">
        <v>0</v>
      </c>
      <c r="D24" s="6">
        <v>0</v>
      </c>
      <c r="E24" s="34">
        <v>0</v>
      </c>
      <c r="F24" s="34">
        <v>0</v>
      </c>
    </row>
    <row r="25" spans="1:6" ht="21" customHeight="1">
      <c r="A25" s="8" t="s">
        <v>37</v>
      </c>
      <c r="B25" s="19" t="s">
        <v>17</v>
      </c>
      <c r="C25" s="6">
        <v>5987211</v>
      </c>
      <c r="D25" s="6">
        <v>579453.55</v>
      </c>
      <c r="E25" s="34">
        <f t="shared" si="1"/>
        <v>9.678188224867974</v>
      </c>
      <c r="F25" s="34">
        <f t="shared" si="0"/>
        <v>5.209278157242856</v>
      </c>
    </row>
    <row r="26" spans="1:6" ht="19.5" customHeight="1">
      <c r="A26" s="8" t="s">
        <v>38</v>
      </c>
      <c r="B26" s="19" t="s">
        <v>18</v>
      </c>
      <c r="C26" s="6">
        <v>7934078.82</v>
      </c>
      <c r="D26" s="6">
        <v>2886203.74</v>
      </c>
      <c r="E26" s="34">
        <f t="shared" si="1"/>
        <v>36.37730107652246</v>
      </c>
      <c r="F26" s="34">
        <f t="shared" si="0"/>
        <v>25.946925513071132</v>
      </c>
    </row>
    <row r="27" spans="1:6" ht="24.75" customHeight="1">
      <c r="A27" s="8" t="s">
        <v>136</v>
      </c>
      <c r="B27" s="19" t="s">
        <v>137</v>
      </c>
      <c r="C27" s="6">
        <v>5273804.72</v>
      </c>
      <c r="D27" s="6">
        <v>47091.72</v>
      </c>
      <c r="E27" s="34">
        <f t="shared" si="1"/>
        <v>0.8929363618909272</v>
      </c>
      <c r="F27" s="34">
        <f t="shared" si="0"/>
        <v>0.4233538104702207</v>
      </c>
    </row>
    <row r="28" spans="1:6" ht="16.5" customHeight="1">
      <c r="A28" s="9" t="s">
        <v>83</v>
      </c>
      <c r="B28" s="20" t="s">
        <v>84</v>
      </c>
      <c r="C28" s="7">
        <f>C29+C30</f>
        <v>104000</v>
      </c>
      <c r="D28" s="7">
        <f>D29+D30</f>
        <v>66610.5</v>
      </c>
      <c r="E28" s="33">
        <f t="shared" si="1"/>
        <v>64.0485576923077</v>
      </c>
      <c r="F28" s="33">
        <f t="shared" si="0"/>
        <v>0.5988273308413163</v>
      </c>
    </row>
    <row r="29" spans="1:6" ht="26.25" customHeight="1">
      <c r="A29" s="8" t="s">
        <v>130</v>
      </c>
      <c r="B29" s="19" t="s">
        <v>131</v>
      </c>
      <c r="C29" s="6">
        <v>16500</v>
      </c>
      <c r="D29" s="6">
        <v>16500</v>
      </c>
      <c r="E29" s="34">
        <f t="shared" si="1"/>
        <v>100</v>
      </c>
      <c r="F29" s="34">
        <f t="shared" si="0"/>
        <v>0.14833473639864167</v>
      </c>
    </row>
    <row r="30" spans="1:6" ht="25.5" customHeight="1">
      <c r="A30" s="8" t="s">
        <v>39</v>
      </c>
      <c r="B30" s="19" t="s">
        <v>24</v>
      </c>
      <c r="C30" s="6">
        <v>87500</v>
      </c>
      <c r="D30" s="6">
        <v>50110.5</v>
      </c>
      <c r="E30" s="34">
        <f t="shared" si="1"/>
        <v>57.26914285714285</v>
      </c>
      <c r="F30" s="34">
        <f t="shared" si="0"/>
        <v>0.45049259444267475</v>
      </c>
    </row>
    <row r="31" spans="1:6" ht="17.25" customHeight="1">
      <c r="A31" s="9" t="s">
        <v>85</v>
      </c>
      <c r="B31" s="20" t="s">
        <v>86</v>
      </c>
      <c r="C31" s="56">
        <f>C32</f>
        <v>672419</v>
      </c>
      <c r="D31" s="7">
        <f>D32</f>
        <v>295514.44</v>
      </c>
      <c r="E31" s="33">
        <f t="shared" si="1"/>
        <v>43.94796101835314</v>
      </c>
      <c r="F31" s="33">
        <f t="shared" si="0"/>
        <v>2.656670094508619</v>
      </c>
    </row>
    <row r="32" spans="1:6" ht="12.75">
      <c r="A32" s="8" t="s">
        <v>40</v>
      </c>
      <c r="B32" s="19" t="s">
        <v>87</v>
      </c>
      <c r="C32" s="6">
        <v>672419</v>
      </c>
      <c r="D32" s="6">
        <v>295514.44</v>
      </c>
      <c r="E32" s="34">
        <f t="shared" si="1"/>
        <v>43.94796101835314</v>
      </c>
      <c r="F32" s="34">
        <f t="shared" si="0"/>
        <v>2.656670094508619</v>
      </c>
    </row>
    <row r="33" spans="1:6" ht="19.5" customHeight="1">
      <c r="A33" s="9" t="s">
        <v>88</v>
      </c>
      <c r="B33" s="20" t="s">
        <v>89</v>
      </c>
      <c r="C33" s="56">
        <f>C34</f>
        <v>748329</v>
      </c>
      <c r="D33" s="7">
        <f>D34</f>
        <v>515040.77</v>
      </c>
      <c r="E33" s="33">
        <f t="shared" si="1"/>
        <v>68.82544575981954</v>
      </c>
      <c r="F33" s="33">
        <f t="shared" si="0"/>
        <v>4.630208294091117</v>
      </c>
    </row>
    <row r="34" spans="1:6" ht="21" customHeight="1">
      <c r="A34" s="8" t="s">
        <v>43</v>
      </c>
      <c r="B34" s="19" t="s">
        <v>19</v>
      </c>
      <c r="C34" s="6">
        <v>748329</v>
      </c>
      <c r="D34" s="6">
        <v>515040.77</v>
      </c>
      <c r="E34" s="34">
        <f t="shared" si="1"/>
        <v>68.82544575981954</v>
      </c>
      <c r="F34" s="34">
        <f t="shared" si="0"/>
        <v>4.630208294091117</v>
      </c>
    </row>
    <row r="35" spans="1:6" ht="16.5" customHeight="1">
      <c r="A35" s="9" t="s">
        <v>90</v>
      </c>
      <c r="B35" s="20" t="s">
        <v>47</v>
      </c>
      <c r="C35" s="7">
        <f>C36</f>
        <v>269550</v>
      </c>
      <c r="D35" s="7">
        <f>D36</f>
        <v>148940</v>
      </c>
      <c r="E35" s="33">
        <f t="shared" si="1"/>
        <v>55.25505472083101</v>
      </c>
      <c r="F35" s="33">
        <f t="shared" si="0"/>
        <v>1.3389682205584055</v>
      </c>
    </row>
    <row r="36" spans="1:6" ht="17.25" customHeight="1">
      <c r="A36" s="8" t="s">
        <v>48</v>
      </c>
      <c r="B36" s="19" t="s">
        <v>91</v>
      </c>
      <c r="C36" s="6">
        <v>269550</v>
      </c>
      <c r="D36" s="6">
        <v>148940</v>
      </c>
      <c r="E36" s="34">
        <f t="shared" si="1"/>
        <v>55.25505472083101</v>
      </c>
      <c r="F36" s="34">
        <f t="shared" si="0"/>
        <v>1.3389682205584055</v>
      </c>
    </row>
    <row r="37" spans="1:6" ht="17.25" customHeight="1">
      <c r="A37" s="8"/>
      <c r="B37" s="18" t="s">
        <v>92</v>
      </c>
      <c r="C37" s="7">
        <f>C11+C18+C20+C23+C28+C31+C33+C35</f>
        <v>43125216.58</v>
      </c>
      <c r="D37" s="7">
        <f>D11+D18+D20+D23+D28+D31+D33+D35</f>
        <v>11123490.29</v>
      </c>
      <c r="E37" s="33">
        <f t="shared" si="1"/>
        <v>25.79347113391355</v>
      </c>
      <c r="F37" s="33">
        <f>F11+F18+F20+F23+F28+F31+F33+F35</f>
        <v>99.99999999999999</v>
      </c>
    </row>
  </sheetData>
  <sheetProtection/>
  <mergeCells count="6">
    <mergeCell ref="A1:F1"/>
    <mergeCell ref="A3:F3"/>
    <mergeCell ref="A4:F4"/>
    <mergeCell ref="A5:F5"/>
    <mergeCell ref="A6:F6"/>
    <mergeCell ref="A7:F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1">
      <selection activeCell="E24" sqref="E24"/>
    </sheetView>
  </sheetViews>
  <sheetFormatPr defaultColWidth="12.125" defaultRowHeight="12.75"/>
  <cols>
    <col min="1" max="1" width="6.25390625" style="13" customWidth="1"/>
    <col min="2" max="2" width="35.75390625" style="13" customWidth="1"/>
    <col min="3" max="3" width="13.875" style="13" customWidth="1"/>
    <col min="4" max="4" width="13.375" style="13" customWidth="1"/>
    <col min="5" max="5" width="10.75390625" style="13" customWidth="1"/>
    <col min="6" max="6" width="14.75390625" style="13" customWidth="1"/>
    <col min="7" max="7" width="12.75390625" style="13" customWidth="1"/>
    <col min="8" max="8" width="7.625" style="13" customWidth="1"/>
    <col min="9" max="16384" width="12.125" style="13" customWidth="1"/>
  </cols>
  <sheetData>
    <row r="1" spans="1:8" ht="20.25" customHeight="1">
      <c r="A1" s="172" t="s">
        <v>151</v>
      </c>
      <c r="B1" s="172"/>
      <c r="C1" s="172"/>
      <c r="D1" s="172"/>
      <c r="E1" s="172"/>
      <c r="F1" s="172"/>
      <c r="H1" s="12"/>
    </row>
    <row r="2" spans="1:8" ht="20.25" customHeight="1">
      <c r="A2" s="57"/>
      <c r="B2" s="57"/>
      <c r="C2" s="57"/>
      <c r="D2" s="57"/>
      <c r="E2" s="57"/>
      <c r="F2" s="57"/>
      <c r="H2" s="12"/>
    </row>
    <row r="3" spans="1:8" ht="20.25" customHeight="1">
      <c r="A3" s="173" t="s">
        <v>73</v>
      </c>
      <c r="B3" s="173"/>
      <c r="C3" s="173"/>
      <c r="D3" s="173"/>
      <c r="E3" s="173"/>
      <c r="F3" s="173"/>
      <c r="H3" s="12"/>
    </row>
    <row r="4" spans="1:6" ht="21" customHeight="1">
      <c r="A4" s="173" t="s">
        <v>42</v>
      </c>
      <c r="B4" s="173"/>
      <c r="C4" s="173"/>
      <c r="D4" s="173"/>
      <c r="E4" s="173"/>
      <c r="F4" s="173"/>
    </row>
    <row r="5" spans="1:7" ht="18.75" customHeight="1">
      <c r="A5" s="173" t="s">
        <v>162</v>
      </c>
      <c r="B5" s="173"/>
      <c r="C5" s="173"/>
      <c r="D5" s="173"/>
      <c r="E5" s="173"/>
      <c r="F5" s="173"/>
      <c r="G5" s="14"/>
    </row>
    <row r="6" spans="1:8" s="15" customFormat="1" ht="19.5" customHeight="1" hidden="1">
      <c r="A6" s="174"/>
      <c r="B6" s="174"/>
      <c r="C6" s="174"/>
      <c r="D6" s="174"/>
      <c r="E6" s="174"/>
      <c r="F6" s="174"/>
      <c r="H6" s="13"/>
    </row>
    <row r="7" spans="1:6" ht="17.25" customHeight="1">
      <c r="A7" s="173" t="s">
        <v>150</v>
      </c>
      <c r="B7" s="173"/>
      <c r="C7" s="173"/>
      <c r="D7" s="173"/>
      <c r="E7" s="173"/>
      <c r="F7" s="173"/>
    </row>
    <row r="8" ht="15" customHeight="1">
      <c r="F8" s="23" t="s">
        <v>93</v>
      </c>
    </row>
    <row r="9" spans="1:6" ht="55.5" customHeight="1">
      <c r="A9" s="31" t="s">
        <v>30</v>
      </c>
      <c r="B9" s="30" t="s">
        <v>74</v>
      </c>
      <c r="C9" s="30" t="s">
        <v>152</v>
      </c>
      <c r="D9" s="30" t="s">
        <v>157</v>
      </c>
      <c r="E9" s="32" t="s">
        <v>158</v>
      </c>
      <c r="F9" s="30" t="s">
        <v>75</v>
      </c>
    </row>
    <row r="10" spans="1:7" ht="18.75" customHeight="1">
      <c r="A10" s="9" t="s">
        <v>59</v>
      </c>
      <c r="B10" s="20" t="s">
        <v>44</v>
      </c>
      <c r="C10" s="7">
        <f>C11+C12+C13+C14+C15+C16</f>
        <v>9962146.04</v>
      </c>
      <c r="D10" s="7">
        <f>D11+D12+D13+D14+D16</f>
        <v>4903576.63</v>
      </c>
      <c r="E10" s="21">
        <f>D10/C10*100</f>
        <v>49.2220914079272</v>
      </c>
      <c r="F10" s="21">
        <f>D10/D36*100</f>
        <v>44.08307556494482</v>
      </c>
      <c r="G10" s="22"/>
    </row>
    <row r="11" spans="1:6" ht="42" customHeight="1">
      <c r="A11" s="8" t="s">
        <v>29</v>
      </c>
      <c r="B11" s="11" t="s">
        <v>76</v>
      </c>
      <c r="C11" s="6">
        <v>828432.13</v>
      </c>
      <c r="D11" s="6">
        <v>386222.52</v>
      </c>
      <c r="E11" s="34">
        <f>D11/C11*100</f>
        <v>46.62090061620377</v>
      </c>
      <c r="F11" s="34">
        <f aca="true" t="shared" si="0" ref="F11:F26">D11/$D$36*100</f>
        <v>3.4721342845708554</v>
      </c>
    </row>
    <row r="12" spans="1:6" ht="64.5" customHeight="1">
      <c r="A12" s="8" t="s">
        <v>31</v>
      </c>
      <c r="B12" s="11" t="s">
        <v>77</v>
      </c>
      <c r="C12" s="6">
        <v>644156.43</v>
      </c>
      <c r="D12" s="6">
        <v>308040.21</v>
      </c>
      <c r="E12" s="34">
        <f>D12/C12*100</f>
        <v>47.8207149154748</v>
      </c>
      <c r="F12" s="34">
        <f t="shared" si="0"/>
        <v>2.769276566698923</v>
      </c>
    </row>
    <row r="13" spans="1:6" ht="63" customHeight="1">
      <c r="A13" s="8" t="s">
        <v>32</v>
      </c>
      <c r="B13" s="11" t="s">
        <v>78</v>
      </c>
      <c r="C13" s="6">
        <v>6536582.05</v>
      </c>
      <c r="D13" s="6">
        <v>3119343.03</v>
      </c>
      <c r="E13" s="34">
        <f>D13/C13*100</f>
        <v>47.72131683101874</v>
      </c>
      <c r="F13" s="34">
        <f t="shared" si="0"/>
        <v>28.042844005575162</v>
      </c>
    </row>
    <row r="14" spans="1:6" ht="54.75" customHeight="1">
      <c r="A14" s="8" t="s">
        <v>33</v>
      </c>
      <c r="B14" s="11" t="s">
        <v>79</v>
      </c>
      <c r="C14" s="6">
        <v>855182.9</v>
      </c>
      <c r="D14" s="6">
        <v>483960.86</v>
      </c>
      <c r="E14" s="34">
        <f>D14/C14*100</f>
        <v>56.591503408218294</v>
      </c>
      <c r="F14" s="34">
        <f t="shared" si="0"/>
        <v>4.350800399718783</v>
      </c>
    </row>
    <row r="15" spans="1:6" ht="15.75" customHeight="1">
      <c r="A15" s="8" t="s">
        <v>45</v>
      </c>
      <c r="B15" s="19" t="s">
        <v>26</v>
      </c>
      <c r="C15" s="6">
        <v>6300</v>
      </c>
      <c r="D15" s="6">
        <v>0</v>
      </c>
      <c r="E15" s="34">
        <v>0</v>
      </c>
      <c r="F15" s="34">
        <f t="shared" si="0"/>
        <v>0</v>
      </c>
    </row>
    <row r="16" spans="1:6" ht="18.75" customHeight="1">
      <c r="A16" s="8" t="s">
        <v>46</v>
      </c>
      <c r="B16" s="19" t="s">
        <v>27</v>
      </c>
      <c r="C16" s="6">
        <v>1091492.53</v>
      </c>
      <c r="D16" s="6">
        <v>606010.01</v>
      </c>
      <c r="E16" s="34">
        <f aca="true" t="shared" si="1" ref="E16:E26">D16/C16*100</f>
        <v>55.52122376870504</v>
      </c>
      <c r="F16" s="34">
        <f t="shared" si="0"/>
        <v>5.448020308381103</v>
      </c>
    </row>
    <row r="17" spans="1:6" ht="28.5" customHeight="1">
      <c r="A17" s="9" t="s">
        <v>80</v>
      </c>
      <c r="B17" s="20" t="s">
        <v>28</v>
      </c>
      <c r="C17" s="7">
        <f>C18</f>
        <v>85300</v>
      </c>
      <c r="D17" s="7">
        <f>D18</f>
        <v>48048.31</v>
      </c>
      <c r="E17" s="33">
        <f t="shared" si="1"/>
        <v>56.32861664712778</v>
      </c>
      <c r="F17" s="33">
        <f t="shared" si="0"/>
        <v>0.431953539287892</v>
      </c>
    </row>
    <row r="18" spans="1:6" ht="15.75" customHeight="1">
      <c r="A18" s="8" t="s">
        <v>34</v>
      </c>
      <c r="B18" s="19" t="s">
        <v>25</v>
      </c>
      <c r="C18" s="6">
        <v>85300</v>
      </c>
      <c r="D18" s="6">
        <v>48048.31</v>
      </c>
      <c r="E18" s="34">
        <f t="shared" si="1"/>
        <v>56.32861664712778</v>
      </c>
      <c r="F18" s="34">
        <f t="shared" si="0"/>
        <v>0.431953539287892</v>
      </c>
    </row>
    <row r="19" spans="1:6" ht="15" customHeight="1">
      <c r="A19" s="9" t="s">
        <v>81</v>
      </c>
      <c r="B19" s="20" t="s">
        <v>82</v>
      </c>
      <c r="C19" s="7">
        <f>C21+C20</f>
        <v>12088378</v>
      </c>
      <c r="D19" s="7">
        <f>D21+D20</f>
        <v>1633010.63</v>
      </c>
      <c r="E19" s="33">
        <f t="shared" si="1"/>
        <v>13.508930892134577</v>
      </c>
      <c r="F19" s="33">
        <f t="shared" si="0"/>
        <v>14.68073947498362</v>
      </c>
    </row>
    <row r="20" spans="1:6" ht="15.75" customHeight="1">
      <c r="A20" s="8" t="s">
        <v>119</v>
      </c>
      <c r="B20" s="19" t="s">
        <v>120</v>
      </c>
      <c r="C20" s="6">
        <v>12036778</v>
      </c>
      <c r="D20" s="6">
        <v>1620110.63</v>
      </c>
      <c r="E20" s="34">
        <f t="shared" si="1"/>
        <v>13.45967027056576</v>
      </c>
      <c r="F20" s="34">
        <f t="shared" si="0"/>
        <v>14.564768681071955</v>
      </c>
    </row>
    <row r="21" spans="1:8" s="16" customFormat="1" ht="27.75" customHeight="1">
      <c r="A21" s="8" t="s">
        <v>35</v>
      </c>
      <c r="B21" s="19" t="s">
        <v>15</v>
      </c>
      <c r="C21" s="6">
        <v>51600</v>
      </c>
      <c r="D21" s="6">
        <v>12900</v>
      </c>
      <c r="E21" s="34">
        <f t="shared" si="1"/>
        <v>25</v>
      </c>
      <c r="F21" s="34">
        <f t="shared" si="0"/>
        <v>0.1159707939116653</v>
      </c>
      <c r="H21" s="13"/>
    </row>
    <row r="22" spans="1:6" ht="18.75" customHeight="1">
      <c r="A22" s="9" t="s">
        <v>36</v>
      </c>
      <c r="B22" s="20" t="s">
        <v>16</v>
      </c>
      <c r="C22" s="7">
        <f>C23+C24+C25+C26</f>
        <v>19195094.54</v>
      </c>
      <c r="D22" s="7">
        <f>D23+D24+D25+D26</f>
        <v>3512749.0100000002</v>
      </c>
      <c r="E22" s="33">
        <f t="shared" si="1"/>
        <v>18.300243339150548</v>
      </c>
      <c r="F22" s="33">
        <f t="shared" si="0"/>
        <v>31.579557480784214</v>
      </c>
    </row>
    <row r="23" spans="1:6" ht="16.5" customHeight="1">
      <c r="A23" s="8" t="s">
        <v>134</v>
      </c>
      <c r="B23" s="19" t="s">
        <v>135</v>
      </c>
      <c r="C23" s="6">
        <v>0</v>
      </c>
      <c r="D23" s="6">
        <v>0</v>
      </c>
      <c r="E23" s="34">
        <v>0</v>
      </c>
      <c r="F23" s="34">
        <v>0</v>
      </c>
    </row>
    <row r="24" spans="1:6" ht="16.5" customHeight="1">
      <c r="A24" s="8" t="s">
        <v>37</v>
      </c>
      <c r="B24" s="19" t="s">
        <v>17</v>
      </c>
      <c r="C24" s="6">
        <v>5987211</v>
      </c>
      <c r="D24" s="6">
        <v>579453.55</v>
      </c>
      <c r="E24" s="34">
        <f t="shared" si="1"/>
        <v>9.678188224867974</v>
      </c>
      <c r="F24" s="34">
        <f t="shared" si="0"/>
        <v>5.209278157242856</v>
      </c>
    </row>
    <row r="25" spans="1:6" ht="17.25" customHeight="1">
      <c r="A25" s="8" t="s">
        <v>38</v>
      </c>
      <c r="B25" s="19" t="s">
        <v>18</v>
      </c>
      <c r="C25" s="6">
        <v>7934078.82</v>
      </c>
      <c r="D25" s="6">
        <v>2886203.74</v>
      </c>
      <c r="E25" s="34">
        <f t="shared" si="1"/>
        <v>36.37730107652246</v>
      </c>
      <c r="F25" s="34">
        <f t="shared" si="0"/>
        <v>25.946925513071132</v>
      </c>
    </row>
    <row r="26" spans="1:6" ht="27" customHeight="1">
      <c r="A26" s="8" t="s">
        <v>136</v>
      </c>
      <c r="B26" s="19" t="s">
        <v>137</v>
      </c>
      <c r="C26" s="6">
        <v>5273804.72</v>
      </c>
      <c r="D26" s="6">
        <v>47091.72</v>
      </c>
      <c r="E26" s="34">
        <f t="shared" si="1"/>
        <v>0.8929363618909272</v>
      </c>
      <c r="F26" s="34">
        <f t="shared" si="0"/>
        <v>0.4233538104702207</v>
      </c>
    </row>
    <row r="27" spans="1:6" ht="19.5" customHeight="1">
      <c r="A27" s="9" t="s">
        <v>83</v>
      </c>
      <c r="B27" s="20" t="s">
        <v>84</v>
      </c>
      <c r="C27" s="7">
        <f>C28+C29</f>
        <v>104000</v>
      </c>
      <c r="D27" s="7">
        <f>D28+D29</f>
        <v>66610.5</v>
      </c>
      <c r="E27" s="33">
        <f aca="true" t="shared" si="2" ref="E27:E36">D27/C27*100</f>
        <v>64.0485576923077</v>
      </c>
      <c r="F27" s="33">
        <f aca="true" t="shared" si="3" ref="F27:F35">D27/$D$36*100</f>
        <v>0.5988273308413163</v>
      </c>
    </row>
    <row r="28" spans="1:6" ht="26.25" customHeight="1">
      <c r="A28" s="8" t="s">
        <v>130</v>
      </c>
      <c r="B28" s="19" t="s">
        <v>131</v>
      </c>
      <c r="C28" s="6">
        <v>16500</v>
      </c>
      <c r="D28" s="6">
        <v>16500</v>
      </c>
      <c r="E28" s="34">
        <f t="shared" si="2"/>
        <v>100</v>
      </c>
      <c r="F28" s="34">
        <f t="shared" si="3"/>
        <v>0.14833473639864167</v>
      </c>
    </row>
    <row r="29" spans="1:6" ht="27.75" customHeight="1">
      <c r="A29" s="8" t="s">
        <v>39</v>
      </c>
      <c r="B29" s="19" t="s">
        <v>24</v>
      </c>
      <c r="C29" s="6">
        <v>87500</v>
      </c>
      <c r="D29" s="6">
        <v>50110.5</v>
      </c>
      <c r="E29" s="34">
        <f t="shared" si="2"/>
        <v>57.26914285714285</v>
      </c>
      <c r="F29" s="34">
        <f t="shared" si="3"/>
        <v>0.45049259444267475</v>
      </c>
    </row>
    <row r="30" spans="1:6" ht="19.5" customHeight="1">
      <c r="A30" s="9" t="s">
        <v>85</v>
      </c>
      <c r="B30" s="20" t="s">
        <v>86</v>
      </c>
      <c r="C30" s="56">
        <f>C31</f>
        <v>672419</v>
      </c>
      <c r="D30" s="7">
        <f>D31</f>
        <v>295514.44</v>
      </c>
      <c r="E30" s="33">
        <f t="shared" si="2"/>
        <v>43.94796101835314</v>
      </c>
      <c r="F30" s="33">
        <f t="shared" si="3"/>
        <v>2.656670094508619</v>
      </c>
    </row>
    <row r="31" spans="1:6" ht="18.75" customHeight="1">
      <c r="A31" s="8" t="s">
        <v>40</v>
      </c>
      <c r="B31" s="19" t="s">
        <v>87</v>
      </c>
      <c r="C31" s="6">
        <v>672419</v>
      </c>
      <c r="D31" s="6">
        <v>295514.44</v>
      </c>
      <c r="E31" s="34">
        <f t="shared" si="2"/>
        <v>43.94796101835314</v>
      </c>
      <c r="F31" s="34">
        <f t="shared" si="3"/>
        <v>2.656670094508619</v>
      </c>
    </row>
    <row r="32" spans="1:6" ht="18" customHeight="1">
      <c r="A32" s="9" t="s">
        <v>88</v>
      </c>
      <c r="B32" s="20" t="s">
        <v>89</v>
      </c>
      <c r="C32" s="56">
        <f>C33</f>
        <v>748329</v>
      </c>
      <c r="D32" s="7">
        <f>D33</f>
        <v>515040.77</v>
      </c>
      <c r="E32" s="33">
        <f t="shared" si="2"/>
        <v>68.82544575981954</v>
      </c>
      <c r="F32" s="33">
        <f t="shared" si="3"/>
        <v>4.630208294091117</v>
      </c>
    </row>
    <row r="33" spans="1:6" ht="19.5" customHeight="1">
      <c r="A33" s="8" t="s">
        <v>43</v>
      </c>
      <c r="B33" s="19" t="s">
        <v>19</v>
      </c>
      <c r="C33" s="6">
        <v>748329</v>
      </c>
      <c r="D33" s="6">
        <v>515040.77</v>
      </c>
      <c r="E33" s="34">
        <f t="shared" si="2"/>
        <v>68.82544575981954</v>
      </c>
      <c r="F33" s="34">
        <f t="shared" si="3"/>
        <v>4.630208294091117</v>
      </c>
    </row>
    <row r="34" spans="1:6" ht="20.25" customHeight="1">
      <c r="A34" s="9" t="s">
        <v>90</v>
      </c>
      <c r="B34" s="20" t="s">
        <v>47</v>
      </c>
      <c r="C34" s="7">
        <f>C35</f>
        <v>269550</v>
      </c>
      <c r="D34" s="7">
        <f>D35</f>
        <v>148940</v>
      </c>
      <c r="E34" s="33">
        <f t="shared" si="2"/>
        <v>55.25505472083101</v>
      </c>
      <c r="F34" s="33">
        <f t="shared" si="3"/>
        <v>1.3389682205584055</v>
      </c>
    </row>
    <row r="35" spans="1:6" ht="19.5" customHeight="1">
      <c r="A35" s="8" t="s">
        <v>48</v>
      </c>
      <c r="B35" s="19" t="s">
        <v>91</v>
      </c>
      <c r="C35" s="6">
        <v>269550</v>
      </c>
      <c r="D35" s="6">
        <v>148940</v>
      </c>
      <c r="E35" s="34">
        <f t="shared" si="2"/>
        <v>55.25505472083101</v>
      </c>
      <c r="F35" s="34">
        <f t="shared" si="3"/>
        <v>1.3389682205584055</v>
      </c>
    </row>
    <row r="36" spans="1:6" ht="19.5" customHeight="1">
      <c r="A36" s="8"/>
      <c r="B36" s="18" t="s">
        <v>92</v>
      </c>
      <c r="C36" s="7">
        <f>C10+C17+C19+C22+C27+C30+C32+C34</f>
        <v>43125216.58</v>
      </c>
      <c r="D36" s="7">
        <f>D10+D17+D19+D22+D27+D30+D32+D34</f>
        <v>11123490.29</v>
      </c>
      <c r="E36" s="33">
        <f t="shared" si="2"/>
        <v>25.79347113391355</v>
      </c>
      <c r="F36" s="33">
        <f>F10+F17+F19+F22+F27+F30+F32+F34</f>
        <v>99.99999999999999</v>
      </c>
    </row>
    <row r="37" ht="21" customHeight="1">
      <c r="A37" s="17"/>
    </row>
    <row r="38" ht="19.5" customHeight="1">
      <c r="A38" s="17"/>
    </row>
    <row r="39" ht="29.25" customHeight="1">
      <c r="A39" s="17"/>
    </row>
    <row r="40" ht="14.25" customHeight="1">
      <c r="A40" s="17"/>
    </row>
    <row r="41" ht="15.75">
      <c r="A41" s="17"/>
    </row>
    <row r="42" ht="15.75">
      <c r="A42" s="17"/>
    </row>
  </sheetData>
  <sheetProtection/>
  <mergeCells count="6">
    <mergeCell ref="A7:F7"/>
    <mergeCell ref="A1:F1"/>
    <mergeCell ref="A4:F4"/>
    <mergeCell ref="A5:F5"/>
    <mergeCell ref="A6:F6"/>
    <mergeCell ref="A3:F3"/>
  </mergeCells>
  <printOptions/>
  <pageMargins left="0.7874015748031497" right="0.22" top="0.5905511811023623" bottom="0.3937007874015748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49"/>
  <sheetViews>
    <sheetView view="pageBreakPreview" zoomScaleSheetLayoutView="100" zoomScalePageLayoutView="0" workbookViewId="0" topLeftCell="A1">
      <selection activeCell="BA25" sqref="BA25:CJ25"/>
    </sheetView>
  </sheetViews>
  <sheetFormatPr defaultColWidth="0.875" defaultRowHeight="12.75"/>
  <cols>
    <col min="1" max="22" width="0.875" style="1" customWidth="1"/>
    <col min="23" max="23" width="1.75390625" style="1" customWidth="1"/>
    <col min="24" max="24" width="14.125" style="1" customWidth="1"/>
    <col min="25" max="42" width="0.875" style="1" customWidth="1"/>
    <col min="43" max="43" width="0.74609375" style="1" customWidth="1"/>
    <col min="44" max="51" width="0.875" style="1" hidden="1" customWidth="1"/>
    <col min="52" max="61" width="0.875" style="1" customWidth="1"/>
    <col min="62" max="62" width="2.125" style="1" customWidth="1"/>
    <col min="63" max="65" width="0.875" style="1" hidden="1" customWidth="1"/>
    <col min="66" max="69" width="0.875" style="1" customWidth="1"/>
    <col min="70" max="70" width="0.12890625" style="1" customWidth="1"/>
    <col min="71" max="78" width="0.875" style="1" customWidth="1"/>
    <col min="79" max="79" width="0.6171875" style="1" customWidth="1"/>
    <col min="80" max="80" width="0.875" style="1" hidden="1" customWidth="1"/>
    <col min="81" max="81" width="0.37109375" style="1" customWidth="1"/>
    <col min="82" max="82" width="0.74609375" style="1" customWidth="1"/>
    <col min="83" max="95" width="0.875" style="1" customWidth="1"/>
    <col min="96" max="96" width="3.75390625" style="1" customWidth="1"/>
    <col min="97" max="97" width="1.37890625" style="1" customWidth="1"/>
    <col min="98" max="98" width="0.875" style="1" hidden="1" customWidth="1"/>
    <col min="99" max="99" width="0.12890625" style="1" hidden="1" customWidth="1"/>
    <col min="100" max="101" width="0.875" style="1" hidden="1" customWidth="1"/>
    <col min="102" max="102" width="2.00390625" style="1" customWidth="1"/>
    <col min="103" max="104" width="2.375" style="1" customWidth="1"/>
    <col min="105" max="16384" width="0.875" style="1" customWidth="1"/>
  </cols>
  <sheetData>
    <row r="1" spans="1:102" ht="15.75">
      <c r="A1" s="175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</row>
    <row r="2" spans="1:102" ht="15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pans="1:102" ht="15.75">
      <c r="A3" s="176" t="s">
        <v>41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</row>
    <row r="4" spans="1:102" ht="15.75">
      <c r="A4" s="176" t="s">
        <v>42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7"/>
    </row>
    <row r="5" spans="1:102" ht="12.75" customHeight="1">
      <c r="A5" s="176" t="s">
        <v>163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</row>
    <row r="6" spans="1:102" ht="12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s="3" customFormat="1" ht="21" customHeight="1">
      <c r="A7" s="178" t="s">
        <v>144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</row>
    <row r="8" spans="1:102" s="3" customFormat="1" ht="16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</row>
    <row r="9" spans="1:102" ht="43.5" customHeight="1">
      <c r="A9" s="180" t="s">
        <v>95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2" t="s">
        <v>96</v>
      </c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79" t="s">
        <v>94</v>
      </c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 t="s">
        <v>61</v>
      </c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 t="s">
        <v>124</v>
      </c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</row>
    <row r="10" spans="1:102" ht="30.7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 t="s">
        <v>97</v>
      </c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1">
        <v>927312.22</v>
      </c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>
        <v>1127257.27</v>
      </c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3">
        <f>BT10/BA10*100</f>
        <v>121.56178315001608</v>
      </c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</row>
    <row r="11" spans="1:102" ht="18.75" customHeight="1">
      <c r="A11" s="185" t="s">
        <v>98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4" t="s">
        <v>1</v>
      </c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1">
        <v>927312.22</v>
      </c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>
        <v>1127257.27</v>
      </c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3">
        <f>BT11/BA11*100</f>
        <v>121.56178315001608</v>
      </c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</row>
    <row r="12" spans="1:102" ht="27.75" customHeight="1">
      <c r="A12" s="185" t="s">
        <v>125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4" t="s">
        <v>99</v>
      </c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1">
        <v>927312.22</v>
      </c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>
        <v>1127257.27</v>
      </c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3">
        <f aca="true" t="shared" si="0" ref="CK12:CK20">BT12/BA12*100</f>
        <v>121.56178315001608</v>
      </c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</row>
    <row r="13" spans="1:102" ht="24.75" customHeight="1">
      <c r="A13" s="185" t="s">
        <v>100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4" t="s">
        <v>101</v>
      </c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1">
        <v>-42197904.36</v>
      </c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6">
        <v>-10319131.59</v>
      </c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8"/>
      <c r="CK13" s="183">
        <f t="shared" si="0"/>
        <v>24.45413284499894</v>
      </c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</row>
    <row r="14" spans="1:102" ht="24.75" customHeight="1">
      <c r="A14" s="185" t="s">
        <v>102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4" t="s">
        <v>103</v>
      </c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1">
        <v>-42197904.36</v>
      </c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6">
        <v>-10319131.59</v>
      </c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8"/>
      <c r="CK14" s="183">
        <f t="shared" si="0"/>
        <v>24.45413284499894</v>
      </c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</row>
    <row r="15" spans="1:102" ht="32.25" customHeight="1">
      <c r="A15" s="185" t="s">
        <v>104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4" t="s">
        <v>105</v>
      </c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1">
        <v>-42197904.36</v>
      </c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6">
        <v>-10319131.59</v>
      </c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8"/>
      <c r="CK15" s="183">
        <f t="shared" si="0"/>
        <v>24.45413284499894</v>
      </c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</row>
    <row r="16" spans="1:102" ht="41.25" customHeight="1">
      <c r="A16" s="185" t="s">
        <v>106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4" t="s">
        <v>107</v>
      </c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1">
        <v>-42197904.36</v>
      </c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6">
        <v>-10319131.59</v>
      </c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8"/>
      <c r="CK16" s="183">
        <f t="shared" si="0"/>
        <v>24.45413284499894</v>
      </c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</row>
    <row r="17" spans="1:102" ht="30.75" customHeight="1">
      <c r="A17" s="185" t="s">
        <v>108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4" t="s">
        <v>109</v>
      </c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1">
        <v>43125216.58</v>
      </c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>
        <v>11446388.86</v>
      </c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3">
        <f t="shared" si="0"/>
        <v>26.542217680846253</v>
      </c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</row>
    <row r="18" spans="1:102" ht="30.75" customHeight="1">
      <c r="A18" s="185" t="s">
        <v>110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4" t="s">
        <v>111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1">
        <v>43125216.58</v>
      </c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>
        <v>11446388.86</v>
      </c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3">
        <f t="shared" si="0"/>
        <v>26.542217680846253</v>
      </c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</row>
    <row r="19" spans="1:102" ht="29.25" customHeight="1">
      <c r="A19" s="185" t="s">
        <v>112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4" t="s">
        <v>113</v>
      </c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1">
        <v>43125216.58</v>
      </c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>
        <v>11446388.86</v>
      </c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3">
        <f t="shared" si="0"/>
        <v>26.542217680846253</v>
      </c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</row>
    <row r="20" spans="1:102" ht="41.25" customHeight="1">
      <c r="A20" s="185" t="s">
        <v>114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4" t="s">
        <v>115</v>
      </c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1">
        <v>43125216.58</v>
      </c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>
        <v>11446388.86</v>
      </c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3">
        <f t="shared" si="0"/>
        <v>26.542217680846253</v>
      </c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</row>
    <row r="21" spans="1:102" ht="1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</row>
    <row r="22" spans="1:102" ht="1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</row>
    <row r="23" spans="1:102" ht="15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</row>
    <row r="24" spans="1:102" ht="1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</row>
    <row r="25" spans="1:102" ht="35.2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</row>
    <row r="26" spans="1:102" ht="1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</row>
    <row r="27" spans="1:102" ht="31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</row>
    <row r="28" spans="1:102" ht="12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</row>
    <row r="29" spans="1:102" ht="15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7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7"/>
      <c r="CC29" s="26"/>
      <c r="CD29" s="26"/>
      <c r="CE29" s="26"/>
      <c r="CF29" s="26"/>
      <c r="CG29" s="26"/>
      <c r="CH29" s="26"/>
      <c r="CI29" s="26"/>
      <c r="CJ29" s="26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</row>
    <row r="30" spans="1:102" ht="1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7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7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7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7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7"/>
      <c r="CT30" s="26"/>
      <c r="CU30" s="26"/>
      <c r="CV30" s="26"/>
      <c r="CW30" s="26"/>
      <c r="CX30" s="26"/>
    </row>
    <row r="31" spans="1:102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7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7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7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7"/>
      <c r="CT31" s="26"/>
      <c r="CU31" s="26"/>
      <c r="CV31" s="26"/>
      <c r="CW31" s="26"/>
      <c r="CX31" s="26"/>
    </row>
    <row r="32" spans="1:102" ht="1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1:102" ht="1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10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10"/>
      <c r="AW33" s="10"/>
      <c r="AX33" s="10"/>
      <c r="AY33" s="10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</row>
    <row r="34" spans="1:102" ht="1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10"/>
      <c r="AW34" s="10"/>
      <c r="AX34" s="10"/>
      <c r="AY34" s="10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</row>
    <row r="35" ht="13.5" customHeight="1"/>
    <row r="36" spans="1:82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</row>
    <row r="37" spans="1:82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</row>
    <row r="38" spans="1:82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</row>
    <row r="39" spans="1:82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</row>
    <row r="40" spans="1:82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</row>
    <row r="41" spans="1:82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</row>
    <row r="42" spans="1:82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</row>
    <row r="43" spans="1:82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</row>
    <row r="44" spans="1:82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</row>
    <row r="45" spans="1:82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</row>
    <row r="46" spans="1:82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</row>
    <row r="47" spans="1:82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</row>
    <row r="48" spans="1:82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</row>
    <row r="49" spans="1:82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</row>
  </sheetData>
  <sheetProtection/>
  <mergeCells count="107">
    <mergeCell ref="A3:CX3"/>
    <mergeCell ref="BA26:BS26"/>
    <mergeCell ref="BT26:CJ26"/>
    <mergeCell ref="CK28:CX28"/>
    <mergeCell ref="A29:W29"/>
    <mergeCell ref="X29:AZ29"/>
    <mergeCell ref="CK29:CX29"/>
    <mergeCell ref="A28:W28"/>
    <mergeCell ref="X28:AZ28"/>
    <mergeCell ref="BA28:BS28"/>
    <mergeCell ref="BT28:CJ28"/>
    <mergeCell ref="BT24:CJ24"/>
    <mergeCell ref="CK23:CX23"/>
    <mergeCell ref="A26:W26"/>
    <mergeCell ref="CK26:CX26"/>
    <mergeCell ref="A27:W27"/>
    <mergeCell ref="X27:AZ27"/>
    <mergeCell ref="BA27:BS27"/>
    <mergeCell ref="BT27:CJ27"/>
    <mergeCell ref="CK27:CX27"/>
    <mergeCell ref="X26:AZ26"/>
    <mergeCell ref="BT22:CJ22"/>
    <mergeCell ref="CK21:CX21"/>
    <mergeCell ref="BT23:CJ23"/>
    <mergeCell ref="CK24:CX24"/>
    <mergeCell ref="A25:W25"/>
    <mergeCell ref="X25:AZ25"/>
    <mergeCell ref="BA25:CJ25"/>
    <mergeCell ref="CK25:CX25"/>
    <mergeCell ref="X24:AZ24"/>
    <mergeCell ref="BA24:BS24"/>
    <mergeCell ref="X21:AZ21"/>
    <mergeCell ref="BA21:BS21"/>
    <mergeCell ref="CK20:CX20"/>
    <mergeCell ref="A22:W22"/>
    <mergeCell ref="X22:AZ22"/>
    <mergeCell ref="BA22:BS22"/>
    <mergeCell ref="BT20:CJ20"/>
    <mergeCell ref="BT21:CJ21"/>
    <mergeCell ref="A21:W21"/>
    <mergeCell ref="CK22:CX22"/>
    <mergeCell ref="X19:AZ19"/>
    <mergeCell ref="BA19:BS19"/>
    <mergeCell ref="BT18:CJ18"/>
    <mergeCell ref="A24:W24"/>
    <mergeCell ref="A20:W20"/>
    <mergeCell ref="X20:AZ20"/>
    <mergeCell ref="BA20:BS20"/>
    <mergeCell ref="A23:W23"/>
    <mergeCell ref="X23:AZ23"/>
    <mergeCell ref="BA23:BS23"/>
    <mergeCell ref="BT17:CJ17"/>
    <mergeCell ref="CK19:CX19"/>
    <mergeCell ref="CK16:CX16"/>
    <mergeCell ref="CK17:CX17"/>
    <mergeCell ref="A18:W18"/>
    <mergeCell ref="X18:AZ18"/>
    <mergeCell ref="BA18:BS18"/>
    <mergeCell ref="BT19:CJ19"/>
    <mergeCell ref="CK18:CX18"/>
    <mergeCell ref="A19:W19"/>
    <mergeCell ref="CK14:CX14"/>
    <mergeCell ref="A15:W15"/>
    <mergeCell ref="X15:AZ15"/>
    <mergeCell ref="BA15:BS15"/>
    <mergeCell ref="BT15:CJ15"/>
    <mergeCell ref="CK15:CX15"/>
    <mergeCell ref="X13:AZ13"/>
    <mergeCell ref="BA13:BS13"/>
    <mergeCell ref="BT13:CJ13"/>
    <mergeCell ref="A16:W16"/>
    <mergeCell ref="X16:AZ16"/>
    <mergeCell ref="A17:W17"/>
    <mergeCell ref="X17:AZ17"/>
    <mergeCell ref="BA16:BS16"/>
    <mergeCell ref="BT16:CJ16"/>
    <mergeCell ref="BA17:BS17"/>
    <mergeCell ref="BA11:BS11"/>
    <mergeCell ref="BT11:CJ11"/>
    <mergeCell ref="CK11:CX11"/>
    <mergeCell ref="A14:W14"/>
    <mergeCell ref="X14:AZ14"/>
    <mergeCell ref="BA14:BS14"/>
    <mergeCell ref="BT14:CJ14"/>
    <mergeCell ref="BT12:CJ12"/>
    <mergeCell ref="CK12:CX12"/>
    <mergeCell ref="A13:W13"/>
    <mergeCell ref="X9:AZ9"/>
    <mergeCell ref="BA9:BS9"/>
    <mergeCell ref="BT9:CJ9"/>
    <mergeCell ref="CK13:CX13"/>
    <mergeCell ref="X12:AZ12"/>
    <mergeCell ref="A12:W12"/>
    <mergeCell ref="BA12:BS12"/>
    <mergeCell ref="CK10:CX10"/>
    <mergeCell ref="A11:W11"/>
    <mergeCell ref="X11:AZ11"/>
    <mergeCell ref="A1:CX1"/>
    <mergeCell ref="A4:CX4"/>
    <mergeCell ref="A5:CX5"/>
    <mergeCell ref="A7:CX7"/>
    <mergeCell ref="CK9:CX9"/>
    <mergeCell ref="X10:AZ10"/>
    <mergeCell ref="A10:W10"/>
    <mergeCell ref="BA10:BS10"/>
    <mergeCell ref="BT10:CJ10"/>
    <mergeCell ref="A9:W9"/>
  </mergeCells>
  <printOptions/>
  <pageMargins left="0.81" right="0.3937007874015748" top="0.5905511811023623" bottom="0.3937007874015748" header="0.196850393700787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Фиргана Юмахужаевна</cp:lastModifiedBy>
  <cp:lastPrinted>2018-07-26T07:47:01Z</cp:lastPrinted>
  <dcterms:created xsi:type="dcterms:W3CDTF">2007-09-21T13:36:41Z</dcterms:created>
  <dcterms:modified xsi:type="dcterms:W3CDTF">2018-07-27T04:06:18Z</dcterms:modified>
  <cp:category/>
  <cp:version/>
  <cp:contentType/>
  <cp:contentStatus/>
</cp:coreProperties>
</file>